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форма_физра_5-6_мальчики" sheetId="1" state="visible" r:id="rId3"/>
    <sheet name="форма_физра_5-6_девочки" sheetId="2" state="visible" r:id="rId4"/>
    <sheet name="форма_физра_7-8_мальчики" sheetId="3" state="visible" r:id="rId5"/>
    <sheet name="форма_физра_7-8_девочки" sheetId="4" state="visible" r:id="rId6"/>
    <sheet name="форма_физра_9-11_юноши" sheetId="5" state="visible" r:id="rId7"/>
    <sheet name="форма_физра_9-11_девушки" sheetId="6" state="visible" r:id="rId8"/>
  </sheets>
  <definedNames>
    <definedName function="false" hidden="false" localSheetId="0" name="Excel_BuiltIn__FilterDatabase" vbProcedure="false">'форма_физра_5-6_мальчики'!$D$5:$P$10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<sst xmlns="http://schemas.openxmlformats.org/spreadsheetml/2006/main" count="404" uniqueCount="57">
  <si>
    <t xml:space="preserve">Протокол школьного этапа Всероссийской олимпиады школьников в 2026/2027 учебном году  
по физической культуре (мальчики) в 5-6 классах</t>
  </si>
  <si>
    <r>
      <rPr>
        <sz val="11"/>
        <rFont val="Times New Roman"/>
        <family val="1"/>
      </rPr>
      <t xml:space="preserve">от </t>
    </r>
    <r>
      <rPr>
        <u val="single"/>
        <sz val="11"/>
        <rFont val="Times New Roman"/>
        <family val="1"/>
      </rPr>
      <t xml:space="preserve">30 сентября</t>
    </r>
    <r>
      <rPr>
        <sz val="11"/>
        <rFont val="Times New Roman"/>
        <family val="1"/>
      </rPr>
      <t xml:space="preserve"> 2026 г.</t>
    </r>
  </si>
  <si>
    <t xml:space="preserve">теория 
(20б)</t>
  </si>
  <si>
    <t xml:space="preserve">легкая атлетика (40б)</t>
  </si>
  <si>
    <t xml:space="preserve">гимнастика
 (40б)</t>
  </si>
  <si>
    <t xml:space="preserve">№ п/п</t>
  </si>
  <si>
    <t xml:space="preserve">№ кабинета</t>
  </si>
  <si>
    <t xml:space="preserve">код</t>
  </si>
  <si>
    <t xml:space="preserve">пол</t>
  </si>
  <si>
    <t xml:space="preserve">Дата рождения (00.00.0000)</t>
  </si>
  <si>
    <t xml:space="preserve">№ ОО</t>
  </si>
  <si>
    <t xml:space="preserve">Класс</t>
  </si>
  <si>
    <t xml:space="preserve">Предмет</t>
  </si>
  <si>
    <r>
      <rPr>
        <b val="true"/>
        <sz val="10"/>
        <color rgb="FF000000"/>
        <rFont val="Times New Roman"/>
        <family val="1"/>
      </rPr>
      <t xml:space="preserve">результат 
</t>
    </r>
    <r>
      <rPr>
        <i val="true"/>
        <sz val="9"/>
        <color rgb="FF000000"/>
        <rFont val="Times New Roman"/>
        <family val="1"/>
      </rPr>
      <t xml:space="preserve">(оценка 
жюри)
</t>
    </r>
    <r>
      <rPr>
        <b val="true"/>
        <sz val="10"/>
        <color rgb="FF000000"/>
        <rFont val="Times New Roman"/>
        <family val="1"/>
      </rPr>
      <t xml:space="preserve">
макс. - 24</t>
    </r>
  </si>
  <si>
    <t xml:space="preserve">зачётный балл</t>
  </si>
  <si>
    <r>
      <rPr>
        <b val="true"/>
        <sz val="10"/>
        <color rgb="FF000000"/>
        <rFont val="Times New Roman"/>
        <family val="1"/>
      </rPr>
      <t xml:space="preserve">результат, секунды
</t>
    </r>
    <r>
      <rPr>
        <b val="true"/>
        <i val="true"/>
        <sz val="9"/>
        <color rgb="FF000000"/>
        <rFont val="Times New Roman"/>
        <family val="1"/>
      </rPr>
      <t xml:space="preserve">(оценка 
жюри)</t>
    </r>
  </si>
  <si>
    <t xml:space="preserve">результат, секунды</t>
  </si>
  <si>
    <t xml:space="preserve">сумма зачетных баллов</t>
  </si>
  <si>
    <t xml:space="preserve">% выполне-ния от макси-мально возмож-ного</t>
  </si>
  <si>
    <t xml:space="preserve">Рейтинг</t>
  </si>
  <si>
    <t xml:space="preserve">м</t>
  </si>
  <si>
    <t xml:space="preserve">6а</t>
  </si>
  <si>
    <t xml:space="preserve">физическая культура</t>
  </si>
  <si>
    <t xml:space="preserve">участник</t>
  </si>
  <si>
    <t xml:space="preserve">6г</t>
  </si>
  <si>
    <t xml:space="preserve">победитель</t>
  </si>
  <si>
    <t xml:space="preserve">6б</t>
  </si>
  <si>
    <t xml:space="preserve">призер</t>
  </si>
  <si>
    <t xml:space="preserve">5в</t>
  </si>
  <si>
    <t xml:space="preserve">5г</t>
  </si>
  <si>
    <t xml:space="preserve">Председатель жюри:</t>
  </si>
  <si>
    <t xml:space="preserve">Басанец Н.П.</t>
  </si>
  <si>
    <t xml:space="preserve">Члены жюри:</t>
  </si>
  <si>
    <t xml:space="preserve">Лепешкова М.Ю.</t>
  </si>
  <si>
    <t xml:space="preserve">Костин Д.В.</t>
  </si>
  <si>
    <t xml:space="preserve">Протокол школьного этапа Всероссийской олимпиады школьников в 2026/2027 учебном году  
по физической культуре (девочки) в 5-6 классах</t>
  </si>
  <si>
    <t xml:space="preserve">ж</t>
  </si>
  <si>
    <t xml:space="preserve">5б</t>
  </si>
  <si>
    <t xml:space="preserve">6в</t>
  </si>
  <si>
    <t xml:space="preserve">Лепешкова М.Ю, Костин Д.В.</t>
  </si>
  <si>
    <t xml:space="preserve">Протокол школьного этапа Всероссийской олимпиады школьников в 2026/2027 учебном году  
по физической культуре (мальчики) в 7-8 классах</t>
  </si>
  <si>
    <r>
      <rPr>
        <b val="true"/>
        <sz val="10"/>
        <color rgb="FF000000"/>
        <rFont val="Times New Roman"/>
        <family val="1"/>
      </rPr>
      <t xml:space="preserve">результат 
</t>
    </r>
    <r>
      <rPr>
        <i val="true"/>
        <sz val="9"/>
        <color rgb="FF000000"/>
        <rFont val="Times New Roman"/>
        <family val="1"/>
      </rPr>
      <t xml:space="preserve">(оценка 
жюри)
</t>
    </r>
    <r>
      <rPr>
        <b val="true"/>
        <sz val="10"/>
        <color rgb="FF000000"/>
        <rFont val="Times New Roman"/>
        <family val="1"/>
      </rPr>
      <t xml:space="preserve">
макс. - 44</t>
    </r>
  </si>
  <si>
    <t xml:space="preserve">8б</t>
  </si>
  <si>
    <t xml:space="preserve">8в</t>
  </si>
  <si>
    <t xml:space="preserve">7б</t>
  </si>
  <si>
    <t xml:space="preserve">8а</t>
  </si>
  <si>
    <t xml:space="preserve">8г</t>
  </si>
  <si>
    <t xml:space="preserve">7в</t>
  </si>
  <si>
    <t xml:space="preserve">Протокол школьного этапа Всероссийской олимпиады школьников в 2026/2027 учебном году  
по физической культуре (девочки) в 7-8 классах</t>
  </si>
  <si>
    <t xml:space="preserve">Протокол школьного этапа Всероссийской олимпиады школьников в 2026/2027 учебном году  
по физической культуре (юноши) в 9-11 классах</t>
  </si>
  <si>
    <r>
      <rPr>
        <b val="true"/>
        <sz val="10"/>
        <color rgb="FF000000"/>
        <rFont val="Times New Roman"/>
        <family val="1"/>
      </rPr>
      <t xml:space="preserve">результат 
</t>
    </r>
    <r>
      <rPr>
        <i val="true"/>
        <sz val="9"/>
        <color rgb="FF000000"/>
        <rFont val="Times New Roman"/>
        <family val="1"/>
      </rPr>
      <t xml:space="preserve">(оценка 
жюри)
</t>
    </r>
    <r>
      <rPr>
        <b val="true"/>
        <sz val="10"/>
        <color rgb="FF000000"/>
        <rFont val="Times New Roman"/>
        <family val="1"/>
      </rPr>
      <t xml:space="preserve">
макс. - 50</t>
    </r>
  </si>
  <si>
    <t xml:space="preserve">9б</t>
  </si>
  <si>
    <t xml:space="preserve">9а</t>
  </si>
  <si>
    <t xml:space="preserve">Протокол школьного этапа Всероссийской олимпиады школьников в 2026/2027 учебном году  
по физической культуре (девушки) в 9-11 классах</t>
  </si>
  <si>
    <t xml:space="preserve">10а</t>
  </si>
  <si>
    <t xml:space="preserve">10б</t>
  </si>
  <si>
    <t xml:space="preserve">10в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</si>
</sst>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.0"/>
    <numFmt numFmtId="167" formatCode="@"/>
    <numFmt numFmtId="168" formatCode="[$-419]General"/>
    <numFmt numFmtId="169" formatCode="[$-419]@"/>
    <numFmt numFmtId="170" formatCode="dd/mm/yyyy"/>
    <numFmt numFmtId="171" formatCode="0%"/>
  </numFmts>
  <fonts count="20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1"/>
      <color rgb="FF000000"/>
      <name val="Times New Roman"/>
      <family val="1"/>
    </font>
    <font>
      <b val="true"/>
      <sz val="11"/>
      <color rgb="FF000000"/>
      <name val="Times New Roman"/>
      <family val="1"/>
    </font>
    <font>
      <sz val="11"/>
      <name val="Times New Roman"/>
      <family val="1"/>
    </font>
    <font>
      <u val="single"/>
      <sz val="11"/>
      <name val="Times New Roman"/>
      <family val="1"/>
    </font>
    <font>
      <b val="true"/>
      <sz val="11"/>
      <name val="Times New Roman"/>
      <family val="1"/>
    </font>
    <font>
      <b val="true"/>
      <sz val="10"/>
      <color rgb="FF000000"/>
      <name val="Times New Roman"/>
      <family val="1"/>
    </font>
    <font>
      <b val="true"/>
      <sz val="10"/>
      <name val="Times New Roman"/>
      <family val="1"/>
    </font>
    <font>
      <i val="true"/>
      <sz val="9"/>
      <color rgb="FF000000"/>
      <name val="Times New Roman"/>
      <family val="1"/>
    </font>
    <font>
      <b val="true"/>
      <i val="true"/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 val="true"/>
      <sz val="14"/>
      <name val="Times New Roman"/>
      <family val="1"/>
    </font>
    <font>
      <b val="true"/>
      <sz val="12"/>
      <name val="Times New Roman"/>
      <family val="1"/>
    </font>
    <font>
      <sz val="12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1" fontId="0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26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2" xfId="2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0" borderId="2" xfId="2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2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26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2" borderId="5" xfId="26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4" fillId="3" borderId="6" xfId="27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0" borderId="1" xfId="2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3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1" xfId="2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5" fillId="0" borderId="1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26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26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3" borderId="6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3" borderId="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6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6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0" borderId="1" xfId="2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22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1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26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6" fillId="0" borderId="0" xfId="26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26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26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0" xfId="26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2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2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 readingOrder="1"/>
      <protection locked="true" hidden="false"/>
    </xf>
    <xf numFmtId="166" fontId="19" fillId="0" borderId="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9" fillId="3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3" borderId="6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9" fillId="3" borderId="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3" borderId="6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3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3" borderId="6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3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26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70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26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0" xfId="2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6" xfId="22"/>
    <cellStyle name="Обычный 7" xfId="23"/>
    <cellStyle name="Обычный 8" xfId="24"/>
    <cellStyle name="Обычный 9" xfId="25"/>
    <cellStyle name="Обычный_Прил 3 Призеры района 2012-2013" xfId="26"/>
    <cellStyle name="Excel Built-in Normal" xfId="27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8" activeCellId="0" sqref="H18"/>
    </sheetView>
  </sheetViews>
  <sheetFormatPr defaultColWidth="9.13671875" defaultRowHeight="15" customHeight="false" zeroHeight="false" outlineLevelRow="0" outlineLevelCol="0"/>
  <cols>
    <col collapsed="false" customWidth="true" hidden="false" outlineLevel="0" max="1" min="1" style="1" width="4.41"/>
    <col collapsed="false" customWidth="true" hidden="false" outlineLevel="0" max="2" min="2" style="2" width="6.41"/>
    <col collapsed="false" customWidth="true" hidden="false" outlineLevel="0" max="3" min="3" style="3" width="5.56"/>
    <col collapsed="false" customWidth="true" hidden="false" outlineLevel="0" max="4" min="4" style="3" width="4.85"/>
    <col collapsed="false" customWidth="true" hidden="false" outlineLevel="0" max="5" min="5" style="3" width="11.85"/>
    <col collapsed="false" customWidth="true" hidden="false" outlineLevel="0" max="6" min="6" style="2" width="18.85"/>
    <col collapsed="false" customWidth="true" hidden="false" outlineLevel="0" max="7" min="7" style="2" width="6.41"/>
    <col collapsed="false" customWidth="true" hidden="false" outlineLevel="0" max="8" min="8" style="2" width="17.14"/>
    <col collapsed="false" customWidth="false" hidden="false" outlineLevel="0" max="9" min="9" style="4" width="9.14"/>
    <col collapsed="false" customWidth="false" hidden="false" outlineLevel="0" max="10" min="10" style="5" width="9.14"/>
    <col collapsed="false" customWidth="false" hidden="false" outlineLevel="0" max="11" min="11" style="4" width="9.14"/>
    <col collapsed="false" customWidth="false" hidden="false" outlineLevel="0" max="12" min="12" style="6" width="9.14"/>
    <col collapsed="false" customWidth="true" hidden="false" outlineLevel="0" max="13" min="13" style="4" width="10.28"/>
    <col collapsed="false" customWidth="false" hidden="false" outlineLevel="0" max="14" min="14" style="5" width="9.14"/>
    <col collapsed="false" customWidth="true" hidden="false" outlineLevel="0" max="15" min="15" style="1" width="11.7"/>
    <col collapsed="false" customWidth="false" hidden="false" outlineLevel="0" max="257" min="16" style="7" width="9.14"/>
  </cols>
  <sheetData>
    <row r="1" customFormat="false" ht="28.5" hidden="false" customHeight="true" outlineLevel="0" collapsed="false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15" hidden="false" customHeight="false" outlineLevel="0" collapsed="false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customFormat="false" ht="15" hidden="false" customHeight="false" outlineLevel="0" collapsed="false">
      <c r="B3" s="11"/>
      <c r="C3" s="12"/>
      <c r="D3" s="12"/>
      <c r="O3" s="13" t="s">
        <v>1</v>
      </c>
    </row>
    <row r="4" customFormat="false" ht="30.75" hidden="false" customHeight="true" outlineLevel="0" collapsed="false">
      <c r="I4" s="14" t="s">
        <v>2</v>
      </c>
      <c r="J4" s="14"/>
      <c r="K4" s="14" t="s">
        <v>3</v>
      </c>
      <c r="L4" s="14"/>
      <c r="M4" s="14" t="s">
        <v>4</v>
      </c>
      <c r="N4" s="14"/>
    </row>
    <row r="5" customFormat="false" ht="89.25" hidden="false" customHeight="false" outlineLevel="0" collapsed="false">
      <c r="A5" s="15" t="s">
        <v>5</v>
      </c>
      <c r="B5" s="16" t="s">
        <v>6</v>
      </c>
      <c r="C5" s="17" t="s">
        <v>7</v>
      </c>
      <c r="D5" s="18" t="s">
        <v>8</v>
      </c>
      <c r="E5" s="19" t="s">
        <v>9</v>
      </c>
      <c r="F5" s="20" t="s">
        <v>10</v>
      </c>
      <c r="G5" s="21" t="s">
        <v>11</v>
      </c>
      <c r="H5" s="22" t="s">
        <v>12</v>
      </c>
      <c r="I5" s="23" t="s">
        <v>13</v>
      </c>
      <c r="J5" s="24" t="s">
        <v>14</v>
      </c>
      <c r="K5" s="23" t="s">
        <v>15</v>
      </c>
      <c r="L5" s="24" t="s">
        <v>14</v>
      </c>
      <c r="M5" s="25" t="s">
        <v>16</v>
      </c>
      <c r="N5" s="26" t="s">
        <v>14</v>
      </c>
      <c r="O5" s="15" t="s">
        <v>17</v>
      </c>
      <c r="P5" s="24" t="s">
        <v>18</v>
      </c>
      <c r="Q5" s="15" t="s">
        <v>19</v>
      </c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</row>
    <row r="6" customFormat="false" ht="25.5" hidden="false" customHeight="false" outlineLevel="0" collapsed="false">
      <c r="A6" s="28" t="n">
        <v>1</v>
      </c>
      <c r="B6" s="29" t="n">
        <v>407</v>
      </c>
      <c r="C6" s="30" t="n">
        <v>1</v>
      </c>
      <c r="D6" s="30" t="s">
        <v>20</v>
      </c>
      <c r="E6" s="31" t="n">
        <v>41918</v>
      </c>
      <c r="F6" s="32" t="n">
        <v>35</v>
      </c>
      <c r="G6" s="33" t="s">
        <v>21</v>
      </c>
      <c r="H6" s="34" t="s">
        <v>22</v>
      </c>
      <c r="I6" s="35" t="n">
        <v>7</v>
      </c>
      <c r="J6" s="36" t="n">
        <f aca="false">20*I6/24</f>
        <v>5.83333333333333</v>
      </c>
      <c r="K6" s="37" t="n">
        <v>0</v>
      </c>
      <c r="L6" s="38" t="n">
        <v>0</v>
      </c>
      <c r="M6" s="39" t="n">
        <v>0</v>
      </c>
      <c r="N6" s="40" t="n">
        <v>0</v>
      </c>
      <c r="O6" s="41" t="n">
        <f aca="false">J6+L6+N6</f>
        <v>5.83333333333333</v>
      </c>
      <c r="P6" s="42" t="n">
        <f aca="false">O6/100</f>
        <v>0.0583333333333333</v>
      </c>
      <c r="Q6" s="39" t="s">
        <v>23</v>
      </c>
    </row>
    <row r="7" customFormat="false" ht="25.5" hidden="false" customHeight="false" outlineLevel="0" collapsed="false">
      <c r="A7" s="43" t="n">
        <v>2</v>
      </c>
      <c r="B7" s="29" t="n">
        <v>407</v>
      </c>
      <c r="C7" s="30" t="n">
        <v>2</v>
      </c>
      <c r="D7" s="30" t="s">
        <v>20</v>
      </c>
      <c r="E7" s="31" t="n">
        <v>41703</v>
      </c>
      <c r="F7" s="32" t="n">
        <v>35</v>
      </c>
      <c r="G7" s="33" t="s">
        <v>21</v>
      </c>
      <c r="H7" s="34" t="s">
        <v>22</v>
      </c>
      <c r="I7" s="35" t="n">
        <v>0</v>
      </c>
      <c r="J7" s="36" t="n">
        <v>0</v>
      </c>
      <c r="K7" s="37" t="n">
        <v>50.2</v>
      </c>
      <c r="L7" s="38" t="n">
        <f aca="false">40*49/K7</f>
        <v>39.0438247011952</v>
      </c>
      <c r="M7" s="39" t="n">
        <v>6.2</v>
      </c>
      <c r="N7" s="40" t="n">
        <f aca="false">40*M7/7.2</f>
        <v>34.4444444444444</v>
      </c>
      <c r="O7" s="41" t="n">
        <f aca="false">J7+L7+N7</f>
        <v>73.4882691456397</v>
      </c>
      <c r="P7" s="42" t="n">
        <f aca="false">O7/100</f>
        <v>0.734882691456397</v>
      </c>
      <c r="Q7" s="39" t="s">
        <v>23</v>
      </c>
    </row>
    <row r="8" customFormat="false" ht="25.5" hidden="false" customHeight="false" outlineLevel="0" collapsed="false">
      <c r="A8" s="44" t="n">
        <v>3</v>
      </c>
      <c r="B8" s="29" t="n">
        <v>407</v>
      </c>
      <c r="C8" s="30" t="n">
        <v>3</v>
      </c>
      <c r="D8" s="30" t="s">
        <v>20</v>
      </c>
      <c r="E8" s="31" t="n">
        <v>41805</v>
      </c>
      <c r="F8" s="32" t="n">
        <v>35</v>
      </c>
      <c r="G8" s="33" t="s">
        <v>21</v>
      </c>
      <c r="H8" s="34" t="s">
        <v>22</v>
      </c>
      <c r="I8" s="45" t="n">
        <v>10</v>
      </c>
      <c r="J8" s="36" t="n">
        <f aca="false">20*I8/24</f>
        <v>8.33333333333333</v>
      </c>
      <c r="K8" s="46" t="n">
        <v>52</v>
      </c>
      <c r="L8" s="38" t="n">
        <f aca="false">40*49/K8</f>
        <v>37.6923076923077</v>
      </c>
      <c r="M8" s="39" t="n">
        <v>0</v>
      </c>
      <c r="N8" s="40" t="n">
        <v>0</v>
      </c>
      <c r="O8" s="41" t="n">
        <f aca="false">J8+L8+N8</f>
        <v>46.025641025641</v>
      </c>
      <c r="P8" s="42" t="n">
        <f aca="false">O8/100</f>
        <v>0.46025641025641</v>
      </c>
      <c r="Q8" s="39" t="s">
        <v>23</v>
      </c>
    </row>
    <row r="9" customFormat="false" ht="25.5" hidden="false" customHeight="false" outlineLevel="0" collapsed="false">
      <c r="A9" s="44" t="n">
        <v>4</v>
      </c>
      <c r="B9" s="29" t="n">
        <v>407</v>
      </c>
      <c r="C9" s="30" t="n">
        <v>4</v>
      </c>
      <c r="D9" s="30" t="s">
        <v>20</v>
      </c>
      <c r="E9" s="31" t="n">
        <v>41691</v>
      </c>
      <c r="F9" s="32" t="n">
        <v>35</v>
      </c>
      <c r="G9" s="33" t="s">
        <v>24</v>
      </c>
      <c r="H9" s="34" t="s">
        <v>22</v>
      </c>
      <c r="I9" s="47" t="n">
        <v>8</v>
      </c>
      <c r="J9" s="36" t="n">
        <f aca="false">20*I9/24</f>
        <v>6.66666666666667</v>
      </c>
      <c r="K9" s="48" t="n">
        <v>50</v>
      </c>
      <c r="L9" s="38" t="n">
        <f aca="false">40*49/K9</f>
        <v>39.2</v>
      </c>
      <c r="M9" s="39" t="n">
        <v>7.2</v>
      </c>
      <c r="N9" s="40" t="n">
        <f aca="false">40*M9/7.2</f>
        <v>40</v>
      </c>
      <c r="O9" s="41" t="n">
        <f aca="false">J9+L9+N9</f>
        <v>85.8666666666667</v>
      </c>
      <c r="P9" s="42" t="n">
        <f aca="false">O9/100</f>
        <v>0.858666666666667</v>
      </c>
      <c r="Q9" s="39" t="s">
        <v>25</v>
      </c>
    </row>
    <row r="10" customFormat="false" ht="25.5" hidden="false" customHeight="false" outlineLevel="0" collapsed="false">
      <c r="A10" s="43" t="n">
        <v>5</v>
      </c>
      <c r="B10" s="29" t="n">
        <v>407</v>
      </c>
      <c r="C10" s="30" t="n">
        <v>5</v>
      </c>
      <c r="D10" s="30" t="s">
        <v>20</v>
      </c>
      <c r="E10" s="31" t="n">
        <v>41702</v>
      </c>
      <c r="F10" s="32" t="n">
        <v>35</v>
      </c>
      <c r="G10" s="33" t="s">
        <v>26</v>
      </c>
      <c r="H10" s="34" t="s">
        <v>22</v>
      </c>
      <c r="I10" s="49" t="n">
        <v>6</v>
      </c>
      <c r="J10" s="36" t="n">
        <f aca="false">20*I10/24</f>
        <v>5</v>
      </c>
      <c r="K10" s="50" t="n">
        <v>80</v>
      </c>
      <c r="L10" s="38" t="n">
        <f aca="false">40*49/K10</f>
        <v>24.5</v>
      </c>
      <c r="M10" s="39" t="n">
        <v>0</v>
      </c>
      <c r="N10" s="40" t="n">
        <v>0</v>
      </c>
      <c r="O10" s="41" t="n">
        <f aca="false">J10+L10+N10</f>
        <v>29.5</v>
      </c>
      <c r="P10" s="42" t="n">
        <f aca="false">O10/100</f>
        <v>0.295</v>
      </c>
      <c r="Q10" s="39" t="s">
        <v>23</v>
      </c>
    </row>
    <row r="11" customFormat="false" ht="25.5" hidden="false" customHeight="false" outlineLevel="0" collapsed="false">
      <c r="A11" s="44" t="n">
        <v>6</v>
      </c>
      <c r="B11" s="29" t="n">
        <v>407</v>
      </c>
      <c r="C11" s="30" t="n">
        <v>6</v>
      </c>
      <c r="D11" s="30" t="s">
        <v>20</v>
      </c>
      <c r="E11" s="31" t="n">
        <v>41650</v>
      </c>
      <c r="F11" s="32" t="n">
        <v>35</v>
      </c>
      <c r="G11" s="33" t="s">
        <v>26</v>
      </c>
      <c r="H11" s="34" t="s">
        <v>22</v>
      </c>
      <c r="I11" s="49" t="n">
        <v>8</v>
      </c>
      <c r="J11" s="36" t="n">
        <f aca="false">20*I11/24</f>
        <v>6.66666666666667</v>
      </c>
      <c r="K11" s="50" t="n">
        <v>49</v>
      </c>
      <c r="L11" s="38" t="n">
        <f aca="false">40*49/K11</f>
        <v>40</v>
      </c>
      <c r="M11" s="39" t="n">
        <v>6.4</v>
      </c>
      <c r="N11" s="40" t="n">
        <f aca="false">40*M11/7.2</f>
        <v>35.5555555555556</v>
      </c>
      <c r="O11" s="41" t="n">
        <f aca="false">J11+L11+N11</f>
        <v>82.2222222222222</v>
      </c>
      <c r="P11" s="42" t="n">
        <f aca="false">O11/100</f>
        <v>0.822222222222222</v>
      </c>
      <c r="Q11" s="39" t="s">
        <v>27</v>
      </c>
    </row>
    <row r="12" customFormat="false" ht="25.5" hidden="false" customHeight="false" outlineLevel="0" collapsed="false">
      <c r="A12" s="44" t="n">
        <v>7</v>
      </c>
      <c r="B12" s="29" t="n">
        <v>407</v>
      </c>
      <c r="C12" s="30" t="n">
        <v>7</v>
      </c>
      <c r="D12" s="30" t="s">
        <v>20</v>
      </c>
      <c r="E12" s="31" t="n">
        <v>42052</v>
      </c>
      <c r="F12" s="32" t="n">
        <v>35</v>
      </c>
      <c r="G12" s="33" t="s">
        <v>28</v>
      </c>
      <c r="H12" s="34" t="s">
        <v>22</v>
      </c>
      <c r="I12" s="35" t="n">
        <v>11</v>
      </c>
      <c r="J12" s="36" t="n">
        <f aca="false">20*I12/24</f>
        <v>9.16666666666667</v>
      </c>
      <c r="K12" s="37" t="n">
        <v>0</v>
      </c>
      <c r="L12" s="38" t="n">
        <v>0</v>
      </c>
      <c r="M12" s="39" t="n">
        <v>0</v>
      </c>
      <c r="N12" s="40" t="n">
        <v>0</v>
      </c>
      <c r="O12" s="41" t="n">
        <f aca="false">J12+L12+N12</f>
        <v>9.16666666666667</v>
      </c>
      <c r="P12" s="42" t="n">
        <f aca="false">O12/100</f>
        <v>0.0916666666666667</v>
      </c>
      <c r="Q12" s="39" t="s">
        <v>23</v>
      </c>
    </row>
    <row r="13" customFormat="false" ht="25.5" hidden="false" customHeight="false" outlineLevel="0" collapsed="false">
      <c r="A13" s="43" t="n">
        <v>8</v>
      </c>
      <c r="B13" s="29" t="n">
        <v>407</v>
      </c>
      <c r="C13" s="30" t="n">
        <v>8</v>
      </c>
      <c r="D13" s="30" t="s">
        <v>20</v>
      </c>
      <c r="E13" s="31" t="n">
        <v>42054</v>
      </c>
      <c r="F13" s="32" t="n">
        <v>35</v>
      </c>
      <c r="G13" s="33" t="s">
        <v>29</v>
      </c>
      <c r="H13" s="34" t="s">
        <v>22</v>
      </c>
      <c r="I13" s="35" t="n">
        <v>9</v>
      </c>
      <c r="J13" s="36" t="n">
        <f aca="false">20*I13/24</f>
        <v>7.5</v>
      </c>
      <c r="K13" s="37" t="n">
        <v>54.4</v>
      </c>
      <c r="L13" s="38" t="n">
        <f aca="false">40*49/K13</f>
        <v>36.0294117647059</v>
      </c>
      <c r="M13" s="39" t="n">
        <v>0</v>
      </c>
      <c r="N13" s="40" t="n">
        <v>0</v>
      </c>
      <c r="O13" s="41" t="n">
        <f aca="false">J13+L13+N13</f>
        <v>43.5294117647059</v>
      </c>
      <c r="P13" s="42" t="n">
        <f aca="false">O13/100</f>
        <v>0.435294117647059</v>
      </c>
      <c r="Q13" s="39" t="s">
        <v>23</v>
      </c>
    </row>
    <row r="14" customFormat="false" ht="25.5" hidden="false" customHeight="false" outlineLevel="0" collapsed="false">
      <c r="A14" s="44" t="n">
        <v>9</v>
      </c>
      <c r="B14" s="29" t="n">
        <v>407</v>
      </c>
      <c r="C14" s="30" t="n">
        <v>9</v>
      </c>
      <c r="D14" s="30" t="s">
        <v>20</v>
      </c>
      <c r="E14" s="31" t="n">
        <v>42242</v>
      </c>
      <c r="F14" s="32" t="n">
        <v>35</v>
      </c>
      <c r="G14" s="33" t="s">
        <v>29</v>
      </c>
      <c r="H14" s="34" t="s">
        <v>22</v>
      </c>
      <c r="I14" s="35" t="n">
        <v>10</v>
      </c>
      <c r="J14" s="36" t="n">
        <f aca="false">20*I14/24</f>
        <v>8.33333333333333</v>
      </c>
      <c r="K14" s="37" t="n">
        <v>75</v>
      </c>
      <c r="L14" s="38" t="n">
        <f aca="false">40*49/K14</f>
        <v>26.1333333333333</v>
      </c>
      <c r="M14" s="39" t="n">
        <v>0</v>
      </c>
      <c r="N14" s="40" t="n">
        <v>0</v>
      </c>
      <c r="O14" s="41" t="n">
        <f aca="false">J14+L14+N14</f>
        <v>34.4666666666667</v>
      </c>
      <c r="P14" s="42" t="n">
        <f aca="false">O14/100</f>
        <v>0.344666666666667</v>
      </c>
      <c r="Q14" s="39" t="s">
        <v>23</v>
      </c>
    </row>
    <row r="15" customFormat="false" ht="25.5" hidden="false" customHeight="false" outlineLevel="0" collapsed="false">
      <c r="A15" s="44" t="n">
        <v>10</v>
      </c>
      <c r="B15" s="29" t="n">
        <v>407</v>
      </c>
      <c r="C15" s="30" t="n">
        <v>10</v>
      </c>
      <c r="D15" s="30" t="s">
        <v>20</v>
      </c>
      <c r="E15" s="31" t="n">
        <v>42011</v>
      </c>
      <c r="F15" s="32" t="n">
        <v>35</v>
      </c>
      <c r="G15" s="33" t="s">
        <v>29</v>
      </c>
      <c r="H15" s="34" t="s">
        <v>22</v>
      </c>
      <c r="I15" s="35" t="n">
        <v>8</v>
      </c>
      <c r="J15" s="36" t="n">
        <f aca="false">20*I15/24</f>
        <v>6.66666666666667</v>
      </c>
      <c r="K15" s="37" t="n">
        <v>0</v>
      </c>
      <c r="L15" s="38" t="n">
        <v>0</v>
      </c>
      <c r="M15" s="39" t="n">
        <v>0</v>
      </c>
      <c r="N15" s="40" t="n">
        <v>0</v>
      </c>
      <c r="O15" s="41" t="n">
        <f aca="false">J15+L15+N15</f>
        <v>6.66666666666667</v>
      </c>
      <c r="P15" s="42" t="n">
        <f aca="false">O15/100</f>
        <v>0.0666666666666667</v>
      </c>
      <c r="Q15" s="39" t="s">
        <v>23</v>
      </c>
    </row>
    <row r="16" customFormat="false" ht="15" hidden="false" customHeight="false" outlineLevel="0" collapsed="false">
      <c r="A16" s="43"/>
      <c r="B16" s="51"/>
      <c r="C16" s="52"/>
      <c r="D16" s="52"/>
      <c r="E16" s="52"/>
      <c r="F16" s="32"/>
      <c r="G16" s="33"/>
      <c r="H16" s="34"/>
      <c r="I16" s="35"/>
      <c r="J16" s="53"/>
      <c r="K16" s="54"/>
      <c r="L16" s="55"/>
      <c r="M16" s="56"/>
      <c r="N16" s="57"/>
      <c r="O16" s="41"/>
      <c r="P16" s="42"/>
      <c r="Q16" s="56"/>
    </row>
    <row r="17" customFormat="false" ht="24.95" hidden="false" customHeight="true" outlineLevel="0" collapsed="false">
      <c r="A17" s="58"/>
      <c r="B17" s="59"/>
      <c r="C17" s="60" t="s">
        <v>30</v>
      </c>
      <c r="E17" s="61"/>
      <c r="F17" s="61" t="s">
        <v>31</v>
      </c>
      <c r="G17" s="62"/>
      <c r="H17" s="61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  <c r="IL17" s="63"/>
      <c r="IM17" s="63"/>
      <c r="IN17" s="63"/>
      <c r="IO17" s="63"/>
      <c r="IP17" s="63"/>
      <c r="IQ17" s="63"/>
      <c r="IR17" s="63"/>
      <c r="IS17" s="63"/>
      <c r="IT17" s="63"/>
      <c r="IU17" s="63"/>
      <c r="IV17" s="63"/>
      <c r="IW17" s="63"/>
    </row>
    <row r="18" customFormat="false" ht="24.95" hidden="false" customHeight="true" outlineLevel="0" collapsed="false">
      <c r="A18" s="58"/>
      <c r="B18" s="59"/>
      <c r="C18" s="60" t="s">
        <v>32</v>
      </c>
      <c r="E18" s="61"/>
      <c r="F18" s="61" t="s">
        <v>33</v>
      </c>
      <c r="G18" s="62"/>
      <c r="H18" s="61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3"/>
      <c r="HX18" s="63"/>
      <c r="HY18" s="63"/>
      <c r="HZ18" s="63"/>
      <c r="IA18" s="63"/>
      <c r="IB18" s="63"/>
      <c r="IC18" s="63"/>
      <c r="ID18" s="63"/>
      <c r="IE18" s="63"/>
      <c r="IF18" s="63"/>
      <c r="IG18" s="63"/>
      <c r="IH18" s="63"/>
      <c r="II18" s="63"/>
      <c r="IJ18" s="63"/>
      <c r="IK18" s="63"/>
      <c r="IL18" s="63"/>
      <c r="IM18" s="63"/>
      <c r="IN18" s="63"/>
      <c r="IO18" s="63"/>
      <c r="IP18" s="63"/>
      <c r="IQ18" s="63"/>
      <c r="IR18" s="63"/>
      <c r="IS18" s="63"/>
      <c r="IT18" s="63"/>
      <c r="IU18" s="63"/>
      <c r="IV18" s="63"/>
      <c r="IW18" s="63"/>
    </row>
    <row r="19" customFormat="false" ht="15.75" hidden="false" customHeight="false" outlineLevel="0" collapsed="false">
      <c r="A19" s="64"/>
      <c r="B19" s="64"/>
      <c r="C19" s="64"/>
      <c r="D19" s="64"/>
      <c r="E19" s="65"/>
      <c r="F19" s="66" t="s">
        <v>34</v>
      </c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</row>
    <row r="20" customFormat="false" ht="15.75" hidden="false" customHeight="false" outlineLevel="0" collapsed="false">
      <c r="A20" s="0"/>
      <c r="D20" s="67"/>
      <c r="E20" s="68"/>
      <c r="F20" s="0"/>
      <c r="H20" s="0"/>
      <c r="I20" s="69"/>
      <c r="J20" s="0"/>
      <c r="K20" s="0"/>
      <c r="L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</row>
    <row r="21" customFormat="false" ht="15.75" hidden="false" customHeight="false" outlineLevel="0" collapsed="false">
      <c r="A21" s="0"/>
      <c r="B21" s="70"/>
      <c r="D21" s="71"/>
      <c r="F21" s="0"/>
      <c r="G21" s="0"/>
      <c r="H21" s="0"/>
      <c r="I21" s="69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</row>
    <row r="22" customFormat="false" ht="15.75" hidden="false" customHeight="false" outlineLevel="0" collapsed="false">
      <c r="A22" s="0"/>
      <c r="B22" s="70"/>
      <c r="D22" s="71"/>
      <c r="E22" s="0"/>
      <c r="F22" s="0"/>
      <c r="G22" s="0"/>
      <c r="H22" s="0"/>
      <c r="I22" s="69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</row>
    <row r="23" customFormat="false" ht="15.75" hidden="false" customHeight="false" outlineLevel="0" collapsed="false">
      <c r="A23" s="0"/>
      <c r="B23" s="70"/>
      <c r="D23" s="71"/>
      <c r="E23" s="0"/>
      <c r="F23" s="0"/>
      <c r="G23" s="0"/>
      <c r="H23" s="0"/>
      <c r="I23" s="69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</row>
    <row r="24" customFormat="false" ht="15" hidden="false" customHeight="false" outlineLevel="0" collapsed="false">
      <c r="A24" s="0"/>
      <c r="B24" s="0"/>
      <c r="C24" s="0"/>
      <c r="D24" s="0"/>
      <c r="E24" s="0"/>
      <c r="F24" s="0"/>
      <c r="G24" s="0"/>
      <c r="H24" s="0"/>
      <c r="I24" s="69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</row>
  </sheetData>
  <mergeCells count="4">
    <mergeCell ref="A1:O1"/>
    <mergeCell ref="I4:J4"/>
    <mergeCell ref="K4:L4"/>
    <mergeCell ref="M4:N4"/>
  </mergeCells>
  <printOptions headings="false" gridLines="false" gridLinesSet="true" horizontalCentered="false" verticalCentered="false"/>
  <pageMargins left="0.315277777777778" right="0.315277777777778" top="0.35416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11.53515625" defaultRowHeight="12.8" customHeight="false" zeroHeight="false" outlineLevelRow="0" outlineLevelCol="0"/>
  <sheetData>
    <row r="1" customFormat="false" ht="27.7" hidden="false" customHeight="true" outlineLevel="0" collapsed="false">
      <c r="A1" s="8" t="s">
        <v>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7"/>
      <c r="Q1" s="7"/>
    </row>
    <row r="2" customFormat="false" ht="15.8" hidden="false" customHeight="false" outlineLevel="0" collapsed="false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7"/>
      <c r="Q2" s="7"/>
    </row>
    <row r="3" customFormat="false" ht="15.8" hidden="false" customHeight="false" outlineLevel="0" collapsed="false">
      <c r="A3" s="1"/>
      <c r="B3" s="11"/>
      <c r="C3" s="12"/>
      <c r="D3" s="12"/>
      <c r="E3" s="3"/>
      <c r="F3" s="2"/>
      <c r="G3" s="2"/>
      <c r="H3" s="2"/>
      <c r="I3" s="4"/>
      <c r="J3" s="5"/>
      <c r="K3" s="4"/>
      <c r="L3" s="6"/>
      <c r="M3" s="4"/>
      <c r="N3" s="5"/>
      <c r="O3" s="13" t="s">
        <v>1</v>
      </c>
      <c r="P3" s="7"/>
      <c r="Q3" s="7"/>
    </row>
    <row r="4" customFormat="false" ht="27.7" hidden="false" customHeight="true" outlineLevel="0" collapsed="false">
      <c r="A4" s="1"/>
      <c r="B4" s="2"/>
      <c r="C4" s="3"/>
      <c r="D4" s="3"/>
      <c r="E4" s="3"/>
      <c r="F4" s="2"/>
      <c r="G4" s="2"/>
      <c r="H4" s="2"/>
      <c r="I4" s="14" t="s">
        <v>2</v>
      </c>
      <c r="J4" s="14"/>
      <c r="K4" s="14" t="s">
        <v>3</v>
      </c>
      <c r="L4" s="14"/>
      <c r="M4" s="14" t="s">
        <v>4</v>
      </c>
      <c r="N4" s="14"/>
      <c r="O4" s="1"/>
      <c r="P4" s="7"/>
      <c r="Q4" s="7"/>
    </row>
    <row r="5" customFormat="false" ht="72.25" hidden="false" customHeight="false" outlineLevel="0" collapsed="false">
      <c r="A5" s="15" t="s">
        <v>5</v>
      </c>
      <c r="B5" s="16" t="s">
        <v>6</v>
      </c>
      <c r="C5" s="17" t="s">
        <v>7</v>
      </c>
      <c r="D5" s="18" t="s">
        <v>8</v>
      </c>
      <c r="E5" s="19" t="s">
        <v>9</v>
      </c>
      <c r="F5" s="20" t="s">
        <v>10</v>
      </c>
      <c r="G5" s="21" t="s">
        <v>11</v>
      </c>
      <c r="H5" s="22" t="s">
        <v>12</v>
      </c>
      <c r="I5" s="23" t="s">
        <v>13</v>
      </c>
      <c r="J5" s="24" t="s">
        <v>14</v>
      </c>
      <c r="K5" s="23" t="s">
        <v>15</v>
      </c>
      <c r="L5" s="24" t="s">
        <v>14</v>
      </c>
      <c r="M5" s="25" t="s">
        <v>16</v>
      </c>
      <c r="N5" s="26" t="s">
        <v>14</v>
      </c>
      <c r="O5" s="15" t="s">
        <v>17</v>
      </c>
      <c r="P5" s="24" t="s">
        <v>18</v>
      </c>
      <c r="Q5" s="15" t="s">
        <v>19</v>
      </c>
    </row>
    <row r="6" customFormat="false" ht="26.5" hidden="false" customHeight="false" outlineLevel="0" collapsed="false">
      <c r="A6" s="28" t="n">
        <v>1</v>
      </c>
      <c r="B6" s="29" t="n">
        <v>407</v>
      </c>
      <c r="C6" s="52" t="n">
        <v>1</v>
      </c>
      <c r="D6" s="52" t="s">
        <v>36</v>
      </c>
      <c r="E6" s="31" t="n">
        <v>42254</v>
      </c>
      <c r="F6" s="32" t="n">
        <v>35</v>
      </c>
      <c r="G6" s="33" t="s">
        <v>37</v>
      </c>
      <c r="H6" s="34" t="s">
        <v>22</v>
      </c>
      <c r="I6" s="35" t="n">
        <v>7</v>
      </c>
      <c r="J6" s="36" t="n">
        <f aca="false">20*I6/24</f>
        <v>5.83333333333333</v>
      </c>
      <c r="K6" s="37" t="n">
        <v>53</v>
      </c>
      <c r="L6" s="72" t="n">
        <f aca="false">40*53/K6</f>
        <v>40</v>
      </c>
      <c r="M6" s="39" t="n">
        <v>9</v>
      </c>
      <c r="N6" s="73" t="n">
        <f aca="false">40*M6/9</f>
        <v>40</v>
      </c>
      <c r="O6" s="41" t="n">
        <f aca="false">J6+L6+N6</f>
        <v>85.8333333333333</v>
      </c>
      <c r="P6" s="42" t="n">
        <f aca="false">O6/100</f>
        <v>0.858333333333333</v>
      </c>
      <c r="Q6" s="39" t="s">
        <v>25</v>
      </c>
    </row>
    <row r="7" customFormat="false" ht="26.5" hidden="false" customHeight="false" outlineLevel="0" collapsed="false">
      <c r="A7" s="43" t="n">
        <v>2</v>
      </c>
      <c r="B7" s="29" t="n">
        <v>407</v>
      </c>
      <c r="C7" s="52" t="n">
        <v>2</v>
      </c>
      <c r="D7" s="52" t="s">
        <v>36</v>
      </c>
      <c r="E7" s="31" t="n">
        <v>41863</v>
      </c>
      <c r="F7" s="32" t="n">
        <v>35</v>
      </c>
      <c r="G7" s="33" t="s">
        <v>38</v>
      </c>
      <c r="H7" s="34" t="s">
        <v>22</v>
      </c>
      <c r="I7" s="35" t="n">
        <v>12</v>
      </c>
      <c r="J7" s="36" t="n">
        <f aca="false">20*I7/24</f>
        <v>10</v>
      </c>
      <c r="K7" s="37" t="n">
        <v>67</v>
      </c>
      <c r="L7" s="72" t="n">
        <f aca="false">40*53/K7</f>
        <v>31.6417910447761</v>
      </c>
      <c r="M7" s="39" t="n">
        <v>7.2</v>
      </c>
      <c r="N7" s="73" t="n">
        <f aca="false">40*M7/9</f>
        <v>32</v>
      </c>
      <c r="O7" s="41" t="n">
        <f aca="false">J7+L7+N7</f>
        <v>73.6417910447761</v>
      </c>
      <c r="P7" s="42" t="n">
        <f aca="false">O7/100</f>
        <v>0.736417910447761</v>
      </c>
      <c r="Q7" s="39" t="s">
        <v>23</v>
      </c>
    </row>
    <row r="8" customFormat="false" ht="26.5" hidden="false" customHeight="false" outlineLevel="0" collapsed="false">
      <c r="A8" s="44" t="n">
        <v>3</v>
      </c>
      <c r="B8" s="29" t="n">
        <v>407</v>
      </c>
      <c r="C8" s="52" t="n">
        <v>3</v>
      </c>
      <c r="D8" s="52" t="s">
        <v>36</v>
      </c>
      <c r="E8" s="31" t="n">
        <v>41964</v>
      </c>
      <c r="F8" s="32" t="n">
        <v>35</v>
      </c>
      <c r="G8" s="33" t="s">
        <v>38</v>
      </c>
      <c r="H8" s="34" t="s">
        <v>22</v>
      </c>
      <c r="I8" s="74" t="n">
        <v>13</v>
      </c>
      <c r="J8" s="36" t="n">
        <f aca="false">20*I8/24</f>
        <v>10.8333333333333</v>
      </c>
      <c r="K8" s="75" t="n">
        <v>65</v>
      </c>
      <c r="L8" s="72" t="n">
        <f aca="false">40*53/K8</f>
        <v>32.6153846153846</v>
      </c>
      <c r="M8" s="39" t="n">
        <v>7.6</v>
      </c>
      <c r="N8" s="73" t="n">
        <f aca="false">40*M8/9</f>
        <v>33.7777777777778</v>
      </c>
      <c r="O8" s="41" t="n">
        <f aca="false">J8+L8+N8</f>
        <v>77.2264957264957</v>
      </c>
      <c r="P8" s="42" t="n">
        <f aca="false">O8/100</f>
        <v>0.772264957264957</v>
      </c>
      <c r="Q8" s="39" t="s">
        <v>23</v>
      </c>
    </row>
    <row r="9" customFormat="false" ht="26.5" hidden="false" customHeight="false" outlineLevel="0" collapsed="false">
      <c r="A9" s="44" t="n">
        <v>4</v>
      </c>
      <c r="B9" s="29" t="n">
        <v>407</v>
      </c>
      <c r="C9" s="52" t="n">
        <v>4</v>
      </c>
      <c r="D9" s="52" t="s">
        <v>36</v>
      </c>
      <c r="E9" s="31" t="n">
        <v>41865</v>
      </c>
      <c r="F9" s="32" t="n">
        <v>35</v>
      </c>
      <c r="G9" s="33" t="s">
        <v>38</v>
      </c>
      <c r="H9" s="34" t="s">
        <v>22</v>
      </c>
      <c r="I9" s="76" t="n">
        <v>18</v>
      </c>
      <c r="J9" s="36" t="n">
        <f aca="false">20*I9/24</f>
        <v>15</v>
      </c>
      <c r="K9" s="77" t="n">
        <v>58</v>
      </c>
      <c r="L9" s="72" t="n">
        <f aca="false">40*53/K9</f>
        <v>36.551724137931</v>
      </c>
      <c r="M9" s="39" t="n">
        <v>6.2</v>
      </c>
      <c r="N9" s="73" t="n">
        <f aca="false">40*M9/9</f>
        <v>27.5555555555556</v>
      </c>
      <c r="O9" s="41" t="n">
        <f aca="false">J9+L9+N9</f>
        <v>79.1072796934866</v>
      </c>
      <c r="P9" s="42" t="n">
        <f aca="false">O9/100</f>
        <v>0.791072796934866</v>
      </c>
      <c r="Q9" s="39" t="s">
        <v>23</v>
      </c>
    </row>
    <row r="10" customFormat="false" ht="26.5" hidden="false" customHeight="false" outlineLevel="0" collapsed="false">
      <c r="A10" s="43" t="n">
        <v>5</v>
      </c>
      <c r="B10" s="29" t="n">
        <v>407</v>
      </c>
      <c r="C10" s="52" t="n">
        <v>5</v>
      </c>
      <c r="D10" s="52" t="s">
        <v>36</v>
      </c>
      <c r="E10" s="31" t="n">
        <v>41851</v>
      </c>
      <c r="F10" s="32" t="n">
        <v>35</v>
      </c>
      <c r="G10" s="33" t="s">
        <v>38</v>
      </c>
      <c r="H10" s="34" t="s">
        <v>22</v>
      </c>
      <c r="I10" s="78" t="n">
        <v>17</v>
      </c>
      <c r="J10" s="36" t="n">
        <f aca="false">20*I10/24</f>
        <v>14.1666666666667</v>
      </c>
      <c r="K10" s="79" t="n">
        <v>0</v>
      </c>
      <c r="L10" s="72" t="n">
        <v>0</v>
      </c>
      <c r="M10" s="39" t="n">
        <v>0</v>
      </c>
      <c r="N10" s="73" t="n">
        <f aca="false">40*M10/9</f>
        <v>0</v>
      </c>
      <c r="O10" s="41" t="n">
        <f aca="false">J10+L10+N10</f>
        <v>14.1666666666667</v>
      </c>
      <c r="P10" s="42" t="n">
        <f aca="false">O10/100</f>
        <v>0.141666666666667</v>
      </c>
      <c r="Q10" s="39" t="s">
        <v>23</v>
      </c>
    </row>
    <row r="11" customFormat="false" ht="26.5" hidden="false" customHeight="false" outlineLevel="0" collapsed="false">
      <c r="A11" s="44" t="n">
        <v>6</v>
      </c>
      <c r="B11" s="29" t="n">
        <v>407</v>
      </c>
      <c r="C11" s="52" t="n">
        <v>6</v>
      </c>
      <c r="D11" s="52" t="s">
        <v>36</v>
      </c>
      <c r="E11" s="31" t="n">
        <v>41690</v>
      </c>
      <c r="F11" s="32" t="n">
        <v>35</v>
      </c>
      <c r="G11" s="33" t="s">
        <v>21</v>
      </c>
      <c r="H11" s="34" t="s">
        <v>22</v>
      </c>
      <c r="I11" s="78" t="n">
        <v>11</v>
      </c>
      <c r="J11" s="36" t="n">
        <f aca="false">20*I11/24</f>
        <v>9.16666666666667</v>
      </c>
      <c r="K11" s="79" t="n">
        <v>55</v>
      </c>
      <c r="L11" s="72" t="n">
        <f aca="false">40*53/K11</f>
        <v>38.5454545454546</v>
      </c>
      <c r="M11" s="39" t="n">
        <v>8.2</v>
      </c>
      <c r="N11" s="73" t="n">
        <f aca="false">40*M11/9</f>
        <v>36.4444444444444</v>
      </c>
      <c r="O11" s="41" t="n">
        <f aca="false">J11+L11+N11</f>
        <v>84.1565656565657</v>
      </c>
      <c r="P11" s="42" t="n">
        <f aca="false">O11/100</f>
        <v>0.841565656565657</v>
      </c>
      <c r="Q11" s="39" t="s">
        <v>27</v>
      </c>
    </row>
    <row r="12" customFormat="false" ht="26.5" hidden="false" customHeight="false" outlineLevel="0" collapsed="false">
      <c r="A12" s="44" t="n">
        <v>7</v>
      </c>
      <c r="B12" s="29" t="n">
        <v>407</v>
      </c>
      <c r="C12" s="52" t="n">
        <v>7</v>
      </c>
      <c r="D12" s="52" t="s">
        <v>36</v>
      </c>
      <c r="E12" s="31" t="n">
        <v>41850</v>
      </c>
      <c r="F12" s="32" t="n">
        <v>35</v>
      </c>
      <c r="G12" s="33" t="s">
        <v>21</v>
      </c>
      <c r="H12" s="34" t="s">
        <v>22</v>
      </c>
      <c r="I12" s="35" t="n">
        <v>10.5</v>
      </c>
      <c r="J12" s="36" t="n">
        <f aca="false">20*I12/24</f>
        <v>8.75</v>
      </c>
      <c r="K12" s="37" t="n">
        <v>59</v>
      </c>
      <c r="L12" s="72" t="n">
        <f aca="false">40*53/K12</f>
        <v>35.9322033898305</v>
      </c>
      <c r="M12" s="39" t="n">
        <v>6.7</v>
      </c>
      <c r="N12" s="73" t="n">
        <f aca="false">40*M12/9</f>
        <v>29.7777777777778</v>
      </c>
      <c r="O12" s="41" t="n">
        <f aca="false">J12+L12+N12</f>
        <v>74.4599811676083</v>
      </c>
      <c r="P12" s="42" t="n">
        <f aca="false">O12/100</f>
        <v>0.744599811676083</v>
      </c>
      <c r="Q12" s="39" t="s">
        <v>23</v>
      </c>
    </row>
    <row r="13" customFormat="false" ht="26.5" hidden="false" customHeight="false" outlineLevel="0" collapsed="false">
      <c r="A13" s="43" t="n">
        <v>8</v>
      </c>
      <c r="B13" s="29" t="n">
        <v>407</v>
      </c>
      <c r="C13" s="52" t="n">
        <v>8</v>
      </c>
      <c r="D13" s="52" t="s">
        <v>36</v>
      </c>
      <c r="E13" s="31" t="n">
        <v>41826</v>
      </c>
      <c r="F13" s="32" t="n">
        <v>35</v>
      </c>
      <c r="G13" s="33" t="s">
        <v>21</v>
      </c>
      <c r="H13" s="34" t="s">
        <v>22</v>
      </c>
      <c r="I13" s="35" t="n">
        <v>6</v>
      </c>
      <c r="J13" s="36" t="n">
        <f aca="false">20*I13/24</f>
        <v>5</v>
      </c>
      <c r="K13" s="37" t="n">
        <v>66</v>
      </c>
      <c r="L13" s="72" t="n">
        <f aca="false">40*53/K13</f>
        <v>32.1212121212121</v>
      </c>
      <c r="M13" s="39" t="n">
        <v>6.2</v>
      </c>
      <c r="N13" s="73" t="n">
        <f aca="false">40*M13/9</f>
        <v>27.5555555555556</v>
      </c>
      <c r="O13" s="41" t="n">
        <f aca="false">J13+L13+N13</f>
        <v>64.6767676767677</v>
      </c>
      <c r="P13" s="42" t="n">
        <f aca="false">O13/100</f>
        <v>0.646767676767677</v>
      </c>
      <c r="Q13" s="39" t="s">
        <v>23</v>
      </c>
    </row>
    <row r="14" customFormat="false" ht="26.5" hidden="false" customHeight="false" outlineLevel="0" collapsed="false">
      <c r="A14" s="44" t="n">
        <v>9</v>
      </c>
      <c r="B14" s="29" t="n">
        <v>407</v>
      </c>
      <c r="C14" s="52" t="n">
        <v>9</v>
      </c>
      <c r="D14" s="52" t="s">
        <v>36</v>
      </c>
      <c r="E14" s="31" t="n">
        <v>41978</v>
      </c>
      <c r="F14" s="32" t="n">
        <v>35</v>
      </c>
      <c r="G14" s="33" t="s">
        <v>29</v>
      </c>
      <c r="H14" s="34" t="s">
        <v>22</v>
      </c>
      <c r="I14" s="35" t="n">
        <v>12</v>
      </c>
      <c r="J14" s="36" t="n">
        <f aca="false">20*I14/24</f>
        <v>10</v>
      </c>
      <c r="K14" s="37" t="n">
        <v>68</v>
      </c>
      <c r="L14" s="72" t="n">
        <f aca="false">40*53/K14</f>
        <v>31.1764705882353</v>
      </c>
      <c r="M14" s="39" t="n">
        <v>7</v>
      </c>
      <c r="N14" s="73" t="n">
        <f aca="false">40*M14/9</f>
        <v>31.1111111111111</v>
      </c>
      <c r="O14" s="41" t="n">
        <f aca="false">J14+L14+N14</f>
        <v>72.2875816993464</v>
      </c>
      <c r="P14" s="42" t="n">
        <f aca="false">O14/100</f>
        <v>0.722875816993464</v>
      </c>
      <c r="Q14" s="39" t="s">
        <v>23</v>
      </c>
    </row>
    <row r="15" customFormat="false" ht="26.5" hidden="false" customHeight="false" outlineLevel="0" collapsed="false">
      <c r="A15" s="44" t="n">
        <v>10</v>
      </c>
      <c r="B15" s="29" t="n">
        <v>407</v>
      </c>
      <c r="C15" s="52" t="n">
        <v>10</v>
      </c>
      <c r="D15" s="52" t="s">
        <v>36</v>
      </c>
      <c r="E15" s="31" t="n">
        <v>42078</v>
      </c>
      <c r="F15" s="32" t="n">
        <v>35</v>
      </c>
      <c r="G15" s="33" t="s">
        <v>29</v>
      </c>
      <c r="H15" s="34" t="s">
        <v>22</v>
      </c>
      <c r="I15" s="35" t="n">
        <v>13</v>
      </c>
      <c r="J15" s="36" t="n">
        <f aca="false">20*I15/24</f>
        <v>10.8333333333333</v>
      </c>
      <c r="K15" s="37" t="n">
        <v>70</v>
      </c>
      <c r="L15" s="72" t="n">
        <f aca="false">40*53/K15</f>
        <v>30.2857142857143</v>
      </c>
      <c r="M15" s="39" t="n">
        <v>7.6</v>
      </c>
      <c r="N15" s="73" t="n">
        <f aca="false">40*M15/9</f>
        <v>33.7777777777778</v>
      </c>
      <c r="O15" s="41" t="n">
        <f aca="false">J15+L15+N15</f>
        <v>74.8968253968254</v>
      </c>
      <c r="P15" s="42" t="n">
        <f aca="false">O15/100</f>
        <v>0.748968253968254</v>
      </c>
      <c r="Q15" s="39" t="s">
        <v>23</v>
      </c>
    </row>
    <row r="16" customFormat="false" ht="15.8" hidden="false" customHeight="false" outlineLevel="0" collapsed="false">
      <c r="A16" s="43"/>
      <c r="B16" s="51"/>
      <c r="C16" s="52"/>
      <c r="D16" s="52"/>
      <c r="E16" s="52"/>
      <c r="F16" s="32"/>
      <c r="G16" s="33"/>
      <c r="H16" s="34"/>
      <c r="I16" s="35"/>
      <c r="J16" s="53"/>
      <c r="K16" s="54"/>
      <c r="L16" s="55"/>
      <c r="M16" s="56"/>
      <c r="N16" s="57"/>
      <c r="O16" s="41"/>
      <c r="P16" s="42"/>
      <c r="Q16" s="56"/>
    </row>
    <row r="17" customFormat="false" ht="19.35" hidden="false" customHeight="false" outlineLevel="0" collapsed="false">
      <c r="A17" s="58"/>
      <c r="B17" s="59"/>
      <c r="C17" s="60" t="s">
        <v>30</v>
      </c>
      <c r="D17" s="3"/>
      <c r="E17" s="61"/>
      <c r="F17" s="80" t="s">
        <v>31</v>
      </c>
      <c r="G17" s="80"/>
      <c r="H17" s="61"/>
      <c r="I17" s="63"/>
      <c r="J17" s="63"/>
      <c r="K17" s="63"/>
      <c r="L17" s="63"/>
      <c r="M17" s="63"/>
      <c r="N17" s="63"/>
      <c r="O17" s="63"/>
      <c r="P17" s="63"/>
      <c r="Q17" s="63"/>
    </row>
    <row r="18" customFormat="false" ht="37.95" hidden="false" customHeight="false" outlineLevel="0" collapsed="false">
      <c r="A18" s="58"/>
      <c r="B18" s="59"/>
      <c r="C18" s="60" t="s">
        <v>32</v>
      </c>
      <c r="D18" s="3"/>
      <c r="E18" s="61"/>
      <c r="F18" s="80" t="s">
        <v>39</v>
      </c>
      <c r="G18" s="80"/>
      <c r="H18" s="61"/>
      <c r="I18" s="63"/>
      <c r="J18" s="63"/>
      <c r="K18" s="63"/>
      <c r="L18" s="63"/>
      <c r="M18" s="63"/>
      <c r="N18" s="63"/>
      <c r="O18" s="63"/>
      <c r="P18" s="63"/>
      <c r="Q18" s="63"/>
    </row>
  </sheetData>
  <mergeCells count="4">
    <mergeCell ref="A1:O1"/>
    <mergeCell ref="I4:J4"/>
    <mergeCell ref="K4:L4"/>
    <mergeCell ref="M4:N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9" activeCellId="0" sqref="G9"/>
    </sheetView>
  </sheetViews>
  <sheetFormatPr defaultColWidth="11.53515625" defaultRowHeight="12.8" customHeight="false" zeroHeight="false" outlineLevelRow="0" outlineLevelCol="0"/>
  <sheetData>
    <row r="1" customFormat="false" ht="27.7" hidden="false" customHeight="true" outlineLevel="0" collapsed="false">
      <c r="A1" s="8" t="s">
        <v>40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customFormat="false" ht="15.8" hidden="false" customHeight="false" outlineLevel="0" collapsed="false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7"/>
      <c r="Q2" s="7"/>
    </row>
    <row r="3" customFormat="false" ht="15.8" hidden="false" customHeight="false" outlineLevel="0" collapsed="false">
      <c r="A3" s="1"/>
      <c r="B3" s="11"/>
      <c r="C3" s="12"/>
      <c r="D3" s="12"/>
      <c r="E3" s="3"/>
      <c r="F3" s="2"/>
      <c r="G3" s="2"/>
      <c r="H3" s="2"/>
      <c r="I3" s="4"/>
      <c r="J3" s="5"/>
      <c r="K3" s="4"/>
      <c r="L3" s="6"/>
      <c r="M3" s="4"/>
      <c r="N3" s="5"/>
      <c r="O3" s="13" t="s">
        <v>1</v>
      </c>
      <c r="P3" s="7"/>
      <c r="Q3" s="7"/>
    </row>
    <row r="4" customFormat="false" ht="27.7" hidden="false" customHeight="true" outlineLevel="0" collapsed="false">
      <c r="A4" s="1"/>
      <c r="B4" s="2"/>
      <c r="C4" s="3"/>
      <c r="D4" s="3"/>
      <c r="E4" s="3"/>
      <c r="F4" s="2"/>
      <c r="G4" s="2"/>
      <c r="H4" s="2"/>
      <c r="I4" s="14" t="s">
        <v>2</v>
      </c>
      <c r="J4" s="14"/>
      <c r="K4" s="14" t="s">
        <v>3</v>
      </c>
      <c r="L4" s="14"/>
      <c r="M4" s="14" t="s">
        <v>4</v>
      </c>
      <c r="N4" s="14"/>
      <c r="O4" s="1"/>
      <c r="P4" s="7"/>
      <c r="Q4" s="7"/>
    </row>
    <row r="5" customFormat="false" ht="72.25" hidden="false" customHeight="false" outlineLevel="0" collapsed="false">
      <c r="A5" s="15" t="s">
        <v>5</v>
      </c>
      <c r="B5" s="16" t="s">
        <v>6</v>
      </c>
      <c r="C5" s="17" t="s">
        <v>7</v>
      </c>
      <c r="D5" s="18" t="s">
        <v>8</v>
      </c>
      <c r="E5" s="19" t="s">
        <v>9</v>
      </c>
      <c r="F5" s="20" t="s">
        <v>10</v>
      </c>
      <c r="G5" s="21" t="s">
        <v>11</v>
      </c>
      <c r="H5" s="22" t="s">
        <v>12</v>
      </c>
      <c r="I5" s="23" t="s">
        <v>41</v>
      </c>
      <c r="J5" s="24" t="s">
        <v>14</v>
      </c>
      <c r="K5" s="23" t="s">
        <v>15</v>
      </c>
      <c r="L5" s="24" t="s">
        <v>14</v>
      </c>
      <c r="M5" s="25" t="s">
        <v>16</v>
      </c>
      <c r="N5" s="26" t="s">
        <v>14</v>
      </c>
      <c r="O5" s="15" t="s">
        <v>17</v>
      </c>
      <c r="P5" s="24" t="s">
        <v>18</v>
      </c>
      <c r="Q5" s="15" t="s">
        <v>19</v>
      </c>
    </row>
    <row r="6" customFormat="false" ht="26.5" hidden="false" customHeight="false" outlineLevel="0" collapsed="false">
      <c r="A6" s="28" t="n">
        <v>1</v>
      </c>
      <c r="B6" s="51" t="n">
        <v>109</v>
      </c>
      <c r="C6" s="52" t="n">
        <v>1</v>
      </c>
      <c r="D6" s="52" t="s">
        <v>20</v>
      </c>
      <c r="E6" s="81" t="n">
        <v>40903</v>
      </c>
      <c r="F6" s="32" t="n">
        <v>35</v>
      </c>
      <c r="G6" s="33" t="s">
        <v>42</v>
      </c>
      <c r="H6" s="34" t="s">
        <v>22</v>
      </c>
      <c r="I6" s="35" t="n">
        <v>25</v>
      </c>
      <c r="J6" s="36" t="n">
        <f aca="false">20*I6/44</f>
        <v>11.3636363636364</v>
      </c>
      <c r="K6" s="37" t="n">
        <v>0</v>
      </c>
      <c r="L6" s="38" t="n">
        <v>0</v>
      </c>
      <c r="M6" s="39" t="n">
        <v>0</v>
      </c>
      <c r="N6" s="40" t="n">
        <v>0</v>
      </c>
      <c r="O6" s="41" t="n">
        <f aca="false">J6+L6+N6</f>
        <v>11.3636363636364</v>
      </c>
      <c r="P6" s="42" t="n">
        <f aca="false">O6/100</f>
        <v>0.113636363636364</v>
      </c>
      <c r="Q6" s="39" t="s">
        <v>23</v>
      </c>
    </row>
    <row r="7" customFormat="false" ht="26.5" hidden="false" customHeight="false" outlineLevel="0" collapsed="false">
      <c r="A7" s="43" t="n">
        <v>2</v>
      </c>
      <c r="B7" s="51" t="n">
        <v>109</v>
      </c>
      <c r="C7" s="52" t="n">
        <v>2</v>
      </c>
      <c r="D7" s="52" t="s">
        <v>20</v>
      </c>
      <c r="E7" s="81" t="n">
        <v>41264</v>
      </c>
      <c r="F7" s="32" t="n">
        <v>35</v>
      </c>
      <c r="G7" s="33" t="s">
        <v>43</v>
      </c>
      <c r="H7" s="34" t="s">
        <v>22</v>
      </c>
      <c r="I7" s="35" t="n">
        <v>41</v>
      </c>
      <c r="J7" s="36" t="n">
        <f aca="false">20*I7/44</f>
        <v>18.6363636363636</v>
      </c>
      <c r="K7" s="37" t="n">
        <v>170</v>
      </c>
      <c r="L7" s="38" t="n">
        <f aca="false">40*170/K7</f>
        <v>40</v>
      </c>
      <c r="M7" s="39" t="n">
        <v>7</v>
      </c>
      <c r="N7" s="40" t="n">
        <f aca="false">40*M7/9.2</f>
        <v>30.4347826086957</v>
      </c>
      <c r="O7" s="41" t="n">
        <f aca="false">J7+L7+N7</f>
        <v>89.0711462450593</v>
      </c>
      <c r="P7" s="42" t="n">
        <f aca="false">O7/100</f>
        <v>0.890711462450593</v>
      </c>
      <c r="Q7" s="39" t="s">
        <v>25</v>
      </c>
    </row>
    <row r="8" customFormat="false" ht="26.5" hidden="false" customHeight="false" outlineLevel="0" collapsed="false">
      <c r="A8" s="44" t="n">
        <v>3</v>
      </c>
      <c r="B8" s="51" t="n">
        <v>109</v>
      </c>
      <c r="C8" s="52" t="n">
        <v>3</v>
      </c>
      <c r="D8" s="52" t="s">
        <v>20</v>
      </c>
      <c r="E8" s="81" t="n">
        <v>40942</v>
      </c>
      <c r="F8" s="32" t="n">
        <v>35</v>
      </c>
      <c r="G8" s="33" t="s">
        <v>43</v>
      </c>
      <c r="H8" s="34" t="s">
        <v>22</v>
      </c>
      <c r="I8" s="45" t="n">
        <v>41</v>
      </c>
      <c r="J8" s="36" t="n">
        <f aca="false">20*I8/44</f>
        <v>18.6363636363636</v>
      </c>
      <c r="K8" s="46" t="n">
        <v>180.5</v>
      </c>
      <c r="L8" s="38" t="n">
        <f aca="false">40*170/K8</f>
        <v>37.6731301939058</v>
      </c>
      <c r="M8" s="39" t="n">
        <v>7.2</v>
      </c>
      <c r="N8" s="40" t="n">
        <f aca="false">40*M8/9.2</f>
        <v>31.304347826087</v>
      </c>
      <c r="O8" s="41" t="n">
        <f aca="false">J8+L8+N8</f>
        <v>87.6138416563564</v>
      </c>
      <c r="P8" s="42" t="n">
        <f aca="false">O8/100</f>
        <v>0.876138416563564</v>
      </c>
      <c r="Q8" s="39" t="s">
        <v>23</v>
      </c>
    </row>
    <row r="9" customFormat="false" ht="26.5" hidden="false" customHeight="false" outlineLevel="0" collapsed="false">
      <c r="A9" s="44" t="n">
        <v>4</v>
      </c>
      <c r="B9" s="51" t="n">
        <v>109</v>
      </c>
      <c r="C9" s="52" t="n">
        <v>4</v>
      </c>
      <c r="D9" s="52" t="s">
        <v>20</v>
      </c>
      <c r="E9" s="81" t="n">
        <v>41106</v>
      </c>
      <c r="F9" s="32" t="n">
        <v>35</v>
      </c>
      <c r="G9" s="33" t="s">
        <v>42</v>
      </c>
      <c r="H9" s="34" t="s">
        <v>22</v>
      </c>
      <c r="I9" s="47" t="n">
        <v>28</v>
      </c>
      <c r="J9" s="36" t="n">
        <f aca="false">20*I9/44</f>
        <v>12.7272727272727</v>
      </c>
      <c r="K9" s="48" t="n">
        <v>192</v>
      </c>
      <c r="L9" s="38" t="n">
        <f aca="false">40*170/K9</f>
        <v>35.4166666666667</v>
      </c>
      <c r="M9" s="39" t="n">
        <v>9.2</v>
      </c>
      <c r="N9" s="40" t="n">
        <f aca="false">40*M9/9.2</f>
        <v>40</v>
      </c>
      <c r="O9" s="41" t="n">
        <f aca="false">J9+L9+N9</f>
        <v>88.1439393939394</v>
      </c>
      <c r="P9" s="42" t="n">
        <f aca="false">O9/100</f>
        <v>0.881439393939394</v>
      </c>
      <c r="Q9" s="39" t="s">
        <v>27</v>
      </c>
    </row>
    <row r="10" customFormat="false" ht="26.5" hidden="false" customHeight="false" outlineLevel="0" collapsed="false">
      <c r="A10" s="43" t="n">
        <v>5</v>
      </c>
      <c r="B10" s="51" t="n">
        <v>109</v>
      </c>
      <c r="C10" s="52" t="n">
        <v>5</v>
      </c>
      <c r="D10" s="52" t="s">
        <v>20</v>
      </c>
      <c r="E10" s="81" t="n">
        <v>41346</v>
      </c>
      <c r="F10" s="32" t="n">
        <v>35</v>
      </c>
      <c r="G10" s="33" t="s">
        <v>44</v>
      </c>
      <c r="H10" s="34" t="s">
        <v>22</v>
      </c>
      <c r="I10" s="49" t="n">
        <v>13</v>
      </c>
      <c r="J10" s="36" t="n">
        <f aca="false">20*I10/44</f>
        <v>5.90909090909091</v>
      </c>
      <c r="K10" s="50" t="n">
        <v>0</v>
      </c>
      <c r="L10" s="38" t="n">
        <v>0</v>
      </c>
      <c r="M10" s="39" t="n">
        <v>8.9</v>
      </c>
      <c r="N10" s="40" t="n">
        <f aca="false">40*M10/9.2</f>
        <v>38.6956521739131</v>
      </c>
      <c r="O10" s="41" t="n">
        <f aca="false">J10+L10+N10</f>
        <v>44.604743083004</v>
      </c>
      <c r="P10" s="42" t="n">
        <f aca="false">O10/100</f>
        <v>0.44604743083004</v>
      </c>
      <c r="Q10" s="39" t="s">
        <v>23</v>
      </c>
    </row>
    <row r="11" customFormat="false" ht="26.5" hidden="false" customHeight="false" outlineLevel="0" collapsed="false">
      <c r="A11" s="44" t="n">
        <v>6</v>
      </c>
      <c r="B11" s="51" t="n">
        <v>109</v>
      </c>
      <c r="C11" s="52" t="n">
        <v>6</v>
      </c>
      <c r="D11" s="52" t="s">
        <v>20</v>
      </c>
      <c r="E11" s="81" t="n">
        <v>41212</v>
      </c>
      <c r="F11" s="32" t="n">
        <v>35</v>
      </c>
      <c r="G11" s="33" t="s">
        <v>43</v>
      </c>
      <c r="H11" s="34" t="s">
        <v>22</v>
      </c>
      <c r="I11" s="49" t="n">
        <v>0</v>
      </c>
      <c r="J11" s="36" t="n">
        <f aca="false">20*I11/44</f>
        <v>0</v>
      </c>
      <c r="K11" s="50" t="n">
        <v>180.7</v>
      </c>
      <c r="L11" s="38" t="n">
        <f aca="false">40*170/K11</f>
        <v>37.6314333148866</v>
      </c>
      <c r="M11" s="39" t="n">
        <v>6</v>
      </c>
      <c r="N11" s="40" t="n">
        <f aca="false">40*M11/9.2</f>
        <v>26.0869565217391</v>
      </c>
      <c r="O11" s="41" t="n">
        <f aca="false">J11+L11+N11</f>
        <v>63.7183898366257</v>
      </c>
      <c r="P11" s="42" t="n">
        <f aca="false">O11/100</f>
        <v>0.637183898366257</v>
      </c>
      <c r="Q11" s="39" t="s">
        <v>23</v>
      </c>
    </row>
    <row r="12" customFormat="false" ht="26.5" hidden="false" customHeight="false" outlineLevel="0" collapsed="false">
      <c r="A12" s="44" t="n">
        <v>7</v>
      </c>
      <c r="B12" s="51" t="n">
        <v>109</v>
      </c>
      <c r="C12" s="52" t="n">
        <v>7</v>
      </c>
      <c r="D12" s="52" t="s">
        <v>20</v>
      </c>
      <c r="E12" s="81" t="n">
        <v>41105</v>
      </c>
      <c r="F12" s="32" t="n">
        <v>35</v>
      </c>
      <c r="G12" s="33" t="s">
        <v>45</v>
      </c>
      <c r="H12" s="34" t="s">
        <v>22</v>
      </c>
      <c r="I12" s="35" t="n">
        <v>0</v>
      </c>
      <c r="J12" s="36" t="n">
        <f aca="false">20*I12/44</f>
        <v>0</v>
      </c>
      <c r="K12" s="37" t="n">
        <v>0</v>
      </c>
      <c r="L12" s="38" t="n">
        <v>0</v>
      </c>
      <c r="M12" s="39" t="n">
        <v>6</v>
      </c>
      <c r="N12" s="40" t="n">
        <f aca="false">40*M12/9.2</f>
        <v>26.0869565217391</v>
      </c>
      <c r="O12" s="41" t="n">
        <f aca="false">J12+L12+N12</f>
        <v>26.0869565217391</v>
      </c>
      <c r="P12" s="42" t="n">
        <f aca="false">O12/100</f>
        <v>0.260869565217391</v>
      </c>
      <c r="Q12" s="39" t="s">
        <v>23</v>
      </c>
    </row>
    <row r="13" customFormat="false" ht="26.5" hidden="false" customHeight="false" outlineLevel="0" collapsed="false">
      <c r="A13" s="43" t="n">
        <v>8</v>
      </c>
      <c r="B13" s="51" t="n">
        <v>109</v>
      </c>
      <c r="C13" s="52" t="n">
        <v>8</v>
      </c>
      <c r="D13" s="52" t="s">
        <v>20</v>
      </c>
      <c r="E13" s="81" t="n">
        <v>41132</v>
      </c>
      <c r="F13" s="32" t="n">
        <v>35</v>
      </c>
      <c r="G13" s="33" t="s">
        <v>46</v>
      </c>
      <c r="H13" s="34" t="s">
        <v>22</v>
      </c>
      <c r="I13" s="35" t="n">
        <v>0</v>
      </c>
      <c r="J13" s="36" t="n">
        <f aca="false">20*I13/44</f>
        <v>0</v>
      </c>
      <c r="K13" s="37" t="n">
        <v>197</v>
      </c>
      <c r="L13" s="38" t="n">
        <f aca="false">40*170/K13</f>
        <v>34.5177664974619</v>
      </c>
      <c r="M13" s="39" t="n">
        <v>6.2</v>
      </c>
      <c r="N13" s="40" t="n">
        <f aca="false">40*M13/9.2</f>
        <v>26.9565217391304</v>
      </c>
      <c r="O13" s="41" t="n">
        <f aca="false">J13+L13+N13</f>
        <v>61.4742882365924</v>
      </c>
      <c r="P13" s="42" t="n">
        <f aca="false">O13/100</f>
        <v>0.614742882365924</v>
      </c>
      <c r="Q13" s="39" t="s">
        <v>23</v>
      </c>
    </row>
    <row r="14" customFormat="false" ht="26.5" hidden="false" customHeight="false" outlineLevel="0" collapsed="false">
      <c r="A14" s="44" t="n">
        <v>9</v>
      </c>
      <c r="B14" s="51" t="n">
        <v>109</v>
      </c>
      <c r="C14" s="52" t="n">
        <v>9</v>
      </c>
      <c r="D14" s="52" t="s">
        <v>20</v>
      </c>
      <c r="E14" s="81" t="n">
        <v>41317</v>
      </c>
      <c r="F14" s="32" t="n">
        <v>35</v>
      </c>
      <c r="G14" s="33" t="s">
        <v>47</v>
      </c>
      <c r="H14" s="34" t="s">
        <v>22</v>
      </c>
      <c r="I14" s="35" t="n">
        <v>16</v>
      </c>
      <c r="J14" s="36" t="n">
        <f aca="false">20*I14/44</f>
        <v>7.27272727272727</v>
      </c>
      <c r="K14" s="37" t="n">
        <v>198</v>
      </c>
      <c r="L14" s="38" t="n">
        <f aca="false">40*170/K14</f>
        <v>34.3434343434343</v>
      </c>
      <c r="M14" s="39" t="n">
        <v>0</v>
      </c>
      <c r="N14" s="40" t="n">
        <v>0</v>
      </c>
      <c r="O14" s="41" t="n">
        <f aca="false">J14+L14+N14</f>
        <v>41.6161616161616</v>
      </c>
      <c r="P14" s="42" t="n">
        <f aca="false">O14/100</f>
        <v>0.416161616161616</v>
      </c>
      <c r="Q14" s="39" t="s">
        <v>23</v>
      </c>
    </row>
    <row r="15" customFormat="false" ht="26.5" hidden="false" customHeight="false" outlineLevel="0" collapsed="false">
      <c r="A15" s="44" t="n">
        <v>10</v>
      </c>
      <c r="B15" s="51" t="n">
        <v>109</v>
      </c>
      <c r="C15" s="52" t="n">
        <v>10</v>
      </c>
      <c r="D15" s="52" t="s">
        <v>20</v>
      </c>
      <c r="E15" s="81" t="n">
        <v>41355</v>
      </c>
      <c r="F15" s="32" t="n">
        <v>35</v>
      </c>
      <c r="G15" s="33" t="s">
        <v>47</v>
      </c>
      <c r="H15" s="34" t="s">
        <v>22</v>
      </c>
      <c r="I15" s="35" t="n">
        <v>20</v>
      </c>
      <c r="J15" s="36" t="n">
        <f aca="false">20*I15/44</f>
        <v>9.09090909090909</v>
      </c>
      <c r="K15" s="37" t="n">
        <v>201</v>
      </c>
      <c r="L15" s="38" t="n">
        <f aca="false">40*170/K15</f>
        <v>33.8308457711443</v>
      </c>
      <c r="M15" s="39" t="n">
        <v>0</v>
      </c>
      <c r="N15" s="40" t="n">
        <v>0</v>
      </c>
      <c r="O15" s="41" t="n">
        <f aca="false">J15+L15+N15</f>
        <v>42.9217548620534</v>
      </c>
      <c r="P15" s="42" t="n">
        <f aca="false">O15/100</f>
        <v>0.429217548620534</v>
      </c>
      <c r="Q15" s="39" t="s">
        <v>23</v>
      </c>
    </row>
    <row r="16" customFormat="false" ht="15.8" hidden="false" customHeight="false" outlineLevel="0" collapsed="false">
      <c r="A16" s="43"/>
      <c r="B16" s="51"/>
      <c r="C16" s="52"/>
      <c r="D16" s="52"/>
      <c r="E16" s="52"/>
      <c r="F16" s="32"/>
      <c r="G16" s="33"/>
      <c r="H16" s="34"/>
      <c r="I16" s="35"/>
      <c r="J16" s="53"/>
      <c r="K16" s="54"/>
      <c r="L16" s="55"/>
      <c r="M16" s="56"/>
      <c r="N16" s="57"/>
      <c r="O16" s="41"/>
      <c r="P16" s="42"/>
      <c r="Q16" s="56"/>
    </row>
    <row r="17" customFormat="false" ht="19.35" hidden="false" customHeight="false" outlineLevel="0" collapsed="false">
      <c r="A17" s="58"/>
      <c r="B17" s="59"/>
      <c r="C17" s="60" t="s">
        <v>30</v>
      </c>
      <c r="D17" s="3"/>
      <c r="E17" s="61"/>
      <c r="F17" s="80" t="s">
        <v>31</v>
      </c>
      <c r="G17" s="62"/>
      <c r="H17" s="61"/>
      <c r="I17" s="63"/>
      <c r="J17" s="63"/>
      <c r="K17" s="63"/>
      <c r="L17" s="63"/>
      <c r="M17" s="63"/>
      <c r="N17" s="63"/>
      <c r="O17" s="63"/>
      <c r="P17" s="63"/>
      <c r="Q17" s="63"/>
    </row>
    <row r="18" customFormat="false" ht="26.5" hidden="false" customHeight="false" outlineLevel="0" collapsed="false">
      <c r="A18" s="58"/>
      <c r="B18" s="59"/>
      <c r="C18" s="60" t="s">
        <v>32</v>
      </c>
      <c r="D18" s="3"/>
      <c r="E18" s="61"/>
      <c r="F18" s="80" t="s">
        <v>33</v>
      </c>
      <c r="G18" s="62"/>
      <c r="H18" s="61"/>
      <c r="I18" s="63"/>
      <c r="J18" s="63"/>
      <c r="K18" s="63"/>
      <c r="L18" s="63"/>
      <c r="M18" s="63"/>
      <c r="N18" s="63"/>
      <c r="O18" s="63"/>
      <c r="P18" s="63"/>
      <c r="Q18" s="63"/>
    </row>
    <row r="19" customFormat="false" ht="17" hidden="false" customHeight="false" outlineLevel="0" collapsed="false">
      <c r="A19" s="64"/>
      <c r="B19" s="64"/>
      <c r="C19" s="64"/>
      <c r="D19" s="64"/>
      <c r="E19" s="65"/>
      <c r="F19" s="82" t="s">
        <v>34</v>
      </c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</row>
  </sheetData>
  <mergeCells count="4">
    <mergeCell ref="A1:Q1"/>
    <mergeCell ref="I4:J4"/>
    <mergeCell ref="K4:L4"/>
    <mergeCell ref="M4:N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sheetData>
    <row r="1" customFormat="false" ht="27.7" hidden="false" customHeight="true" outlineLevel="0" collapsed="false">
      <c r="A1" s="8" t="s">
        <v>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customFormat="false" ht="15.8" hidden="false" customHeight="false" outlineLevel="0" collapsed="false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7"/>
      <c r="Q2" s="7"/>
    </row>
    <row r="3" customFormat="false" ht="15.8" hidden="false" customHeight="false" outlineLevel="0" collapsed="false">
      <c r="A3" s="1"/>
      <c r="B3" s="11"/>
      <c r="C3" s="12"/>
      <c r="D3" s="12"/>
      <c r="E3" s="3"/>
      <c r="F3" s="2"/>
      <c r="G3" s="2"/>
      <c r="H3" s="2"/>
      <c r="I3" s="4"/>
      <c r="J3" s="5"/>
      <c r="K3" s="4"/>
      <c r="L3" s="6"/>
      <c r="M3" s="4"/>
      <c r="N3" s="5"/>
      <c r="O3" s="13" t="s">
        <v>1</v>
      </c>
      <c r="P3" s="7"/>
      <c r="Q3" s="7"/>
    </row>
    <row r="4" customFormat="false" ht="27.7" hidden="false" customHeight="true" outlineLevel="0" collapsed="false">
      <c r="A4" s="1"/>
      <c r="B4" s="2"/>
      <c r="C4" s="3"/>
      <c r="D4" s="3"/>
      <c r="E4" s="3"/>
      <c r="F4" s="2"/>
      <c r="G4" s="2"/>
      <c r="H4" s="2"/>
      <c r="I4" s="14" t="s">
        <v>2</v>
      </c>
      <c r="J4" s="14"/>
      <c r="K4" s="14" t="s">
        <v>3</v>
      </c>
      <c r="L4" s="14"/>
      <c r="M4" s="14" t="s">
        <v>4</v>
      </c>
      <c r="N4" s="14"/>
      <c r="O4" s="1"/>
      <c r="P4" s="7"/>
      <c r="Q4" s="7"/>
    </row>
    <row r="5" customFormat="false" ht="72.25" hidden="false" customHeight="false" outlineLevel="0" collapsed="false">
      <c r="A5" s="15" t="s">
        <v>5</v>
      </c>
      <c r="B5" s="16" t="s">
        <v>6</v>
      </c>
      <c r="C5" s="17" t="s">
        <v>7</v>
      </c>
      <c r="D5" s="18" t="s">
        <v>8</v>
      </c>
      <c r="E5" s="19" t="s">
        <v>9</v>
      </c>
      <c r="F5" s="20" t="s">
        <v>10</v>
      </c>
      <c r="G5" s="21" t="s">
        <v>11</v>
      </c>
      <c r="H5" s="22" t="s">
        <v>12</v>
      </c>
      <c r="I5" s="23" t="s">
        <v>41</v>
      </c>
      <c r="J5" s="24" t="s">
        <v>14</v>
      </c>
      <c r="K5" s="23" t="s">
        <v>15</v>
      </c>
      <c r="L5" s="24" t="s">
        <v>14</v>
      </c>
      <c r="M5" s="25" t="s">
        <v>16</v>
      </c>
      <c r="N5" s="26" t="s">
        <v>14</v>
      </c>
      <c r="O5" s="15" t="s">
        <v>17</v>
      </c>
      <c r="P5" s="24" t="s">
        <v>18</v>
      </c>
      <c r="Q5" s="15" t="s">
        <v>19</v>
      </c>
    </row>
    <row r="6" customFormat="false" ht="26.5" hidden="false" customHeight="false" outlineLevel="0" collapsed="false">
      <c r="A6" s="28" t="n">
        <v>1</v>
      </c>
      <c r="B6" s="51" t="n">
        <v>109</v>
      </c>
      <c r="C6" s="52" t="n">
        <v>1</v>
      </c>
      <c r="D6" s="52" t="s">
        <v>36</v>
      </c>
      <c r="E6" s="31" t="n">
        <v>40983</v>
      </c>
      <c r="F6" s="32" t="n">
        <v>35</v>
      </c>
      <c r="G6" s="33" t="s">
        <v>43</v>
      </c>
      <c r="H6" s="34" t="s">
        <v>22</v>
      </c>
      <c r="I6" s="35" t="n">
        <v>9.5</v>
      </c>
      <c r="J6" s="36" t="n">
        <f aca="false">20*I6/44</f>
        <v>4.31818181818182</v>
      </c>
      <c r="K6" s="37" t="n">
        <v>265</v>
      </c>
      <c r="L6" s="38" t="n">
        <f aca="false">40*217/K6</f>
        <v>32.7547169811321</v>
      </c>
      <c r="M6" s="39" t="n">
        <v>8</v>
      </c>
      <c r="N6" s="40" t="n">
        <f aca="false">40*M6/9</f>
        <v>35.5555555555556</v>
      </c>
      <c r="O6" s="41" t="n">
        <f aca="false">J6+L6+N6</f>
        <v>72.6284543548695</v>
      </c>
      <c r="P6" s="42" t="n">
        <f aca="false">O6/100</f>
        <v>0.726284543548695</v>
      </c>
      <c r="Q6" s="39" t="s">
        <v>23</v>
      </c>
    </row>
    <row r="7" customFormat="false" ht="26.5" hidden="false" customHeight="false" outlineLevel="0" collapsed="false">
      <c r="A7" s="43" t="n">
        <v>2</v>
      </c>
      <c r="B7" s="51" t="n">
        <v>109</v>
      </c>
      <c r="C7" s="52" t="n">
        <v>2</v>
      </c>
      <c r="D7" s="52" t="s">
        <v>36</v>
      </c>
      <c r="E7" s="31" t="n">
        <v>40879</v>
      </c>
      <c r="F7" s="32" t="n">
        <v>35</v>
      </c>
      <c r="G7" s="33" t="s">
        <v>42</v>
      </c>
      <c r="H7" s="34" t="s">
        <v>22</v>
      </c>
      <c r="I7" s="35" t="n">
        <v>14.5</v>
      </c>
      <c r="J7" s="36" t="n">
        <f aca="false">20*I7/44</f>
        <v>6.59090909090909</v>
      </c>
      <c r="K7" s="37" t="n">
        <v>228</v>
      </c>
      <c r="L7" s="38" t="n">
        <f aca="false">40*217/K7</f>
        <v>38.0701754385965</v>
      </c>
      <c r="M7" s="39" t="n">
        <v>7.6</v>
      </c>
      <c r="N7" s="40" t="n">
        <f aca="false">40*M7/9</f>
        <v>33.7777777777778</v>
      </c>
      <c r="O7" s="41" t="n">
        <f aca="false">J7+L7+N7</f>
        <v>78.4388623072834</v>
      </c>
      <c r="P7" s="42" t="n">
        <f aca="false">O7/100</f>
        <v>0.784388623072834</v>
      </c>
      <c r="Q7" s="39" t="s">
        <v>27</v>
      </c>
    </row>
    <row r="8" customFormat="false" ht="26.5" hidden="false" customHeight="false" outlineLevel="0" collapsed="false">
      <c r="A8" s="44" t="n">
        <v>3</v>
      </c>
      <c r="B8" s="51" t="n">
        <v>109</v>
      </c>
      <c r="C8" s="52" t="n">
        <v>3</v>
      </c>
      <c r="D8" s="52" t="s">
        <v>36</v>
      </c>
      <c r="E8" s="31" t="n">
        <v>40871</v>
      </c>
      <c r="F8" s="32" t="n">
        <v>35</v>
      </c>
      <c r="G8" s="33" t="s">
        <v>46</v>
      </c>
      <c r="H8" s="34" t="s">
        <v>22</v>
      </c>
      <c r="I8" s="45" t="n">
        <v>27</v>
      </c>
      <c r="J8" s="36" t="n">
        <f aca="false">20*I8/44</f>
        <v>12.2727272727273</v>
      </c>
      <c r="K8" s="46" t="n">
        <v>217</v>
      </c>
      <c r="L8" s="38" t="n">
        <f aca="false">40*217/K8</f>
        <v>40</v>
      </c>
      <c r="M8" s="39" t="n">
        <v>9</v>
      </c>
      <c r="N8" s="40" t="n">
        <f aca="false">40*M8/9</f>
        <v>40</v>
      </c>
      <c r="O8" s="41" t="n">
        <f aca="false">J8+L8+N8</f>
        <v>92.2727272727273</v>
      </c>
      <c r="P8" s="42" t="n">
        <f aca="false">O8/100</f>
        <v>0.922727272727273</v>
      </c>
      <c r="Q8" s="39" t="s">
        <v>25</v>
      </c>
    </row>
    <row r="9" customFormat="false" ht="26.5" hidden="false" customHeight="false" outlineLevel="0" collapsed="false">
      <c r="A9" s="44" t="n">
        <v>4</v>
      </c>
      <c r="B9" s="51" t="n">
        <v>109</v>
      </c>
      <c r="C9" s="52" t="n">
        <v>4</v>
      </c>
      <c r="D9" s="52" t="s">
        <v>36</v>
      </c>
      <c r="E9" s="31" t="n">
        <v>41069</v>
      </c>
      <c r="F9" s="32" t="n">
        <v>35</v>
      </c>
      <c r="G9" s="33" t="s">
        <v>45</v>
      </c>
      <c r="H9" s="34" t="s">
        <v>22</v>
      </c>
      <c r="I9" s="47" t="n">
        <v>10</v>
      </c>
      <c r="J9" s="36" t="n">
        <f aca="false">20*I9/44</f>
        <v>4.54545454545455</v>
      </c>
      <c r="K9" s="48" t="n">
        <v>229</v>
      </c>
      <c r="L9" s="38" t="n">
        <f aca="false">40*217/K9</f>
        <v>37.9039301310044</v>
      </c>
      <c r="M9" s="39" t="n">
        <v>6.2</v>
      </c>
      <c r="N9" s="40" t="n">
        <f aca="false">40*M9/9</f>
        <v>27.5555555555556</v>
      </c>
      <c r="O9" s="41" t="n">
        <f aca="false">J9+L9+N9</f>
        <v>70.0049402320145</v>
      </c>
      <c r="P9" s="42" t="n">
        <f aca="false">O9/100</f>
        <v>0.700049402320145</v>
      </c>
      <c r="Q9" s="39" t="s">
        <v>23</v>
      </c>
    </row>
    <row r="10" customFormat="false" ht="26.5" hidden="false" customHeight="false" outlineLevel="0" collapsed="false">
      <c r="A10" s="43" t="n">
        <v>5</v>
      </c>
      <c r="B10" s="51" t="n">
        <v>109</v>
      </c>
      <c r="C10" s="52" t="n">
        <v>5</v>
      </c>
      <c r="D10" s="52" t="s">
        <v>36</v>
      </c>
      <c r="E10" s="31" t="n">
        <v>41213</v>
      </c>
      <c r="F10" s="32" t="n">
        <v>35</v>
      </c>
      <c r="G10" s="33" t="s">
        <v>46</v>
      </c>
      <c r="H10" s="34" t="s">
        <v>22</v>
      </c>
      <c r="I10" s="49" t="n">
        <v>16</v>
      </c>
      <c r="J10" s="36" t="n">
        <f aca="false">20*I10/44</f>
        <v>7.27272727272727</v>
      </c>
      <c r="K10" s="50" t="n">
        <v>0</v>
      </c>
      <c r="L10" s="38" t="n">
        <v>0</v>
      </c>
      <c r="M10" s="39" t="n">
        <v>7</v>
      </c>
      <c r="N10" s="40" t="n">
        <f aca="false">40*M10/9</f>
        <v>31.1111111111111</v>
      </c>
      <c r="O10" s="41" t="n">
        <f aca="false">J10+L10+N10</f>
        <v>38.3838383838384</v>
      </c>
      <c r="P10" s="42" t="n">
        <f aca="false">O10/100</f>
        <v>0.383838383838384</v>
      </c>
      <c r="Q10" s="39" t="s">
        <v>23</v>
      </c>
    </row>
    <row r="11" customFormat="false" ht="26.5" hidden="false" customHeight="false" outlineLevel="0" collapsed="false">
      <c r="A11" s="44" t="n">
        <v>6</v>
      </c>
      <c r="B11" s="51" t="n">
        <v>109</v>
      </c>
      <c r="C11" s="52" t="n">
        <v>6</v>
      </c>
      <c r="D11" s="52" t="s">
        <v>36</v>
      </c>
      <c r="E11" s="31" t="n">
        <v>41462</v>
      </c>
      <c r="F11" s="32" t="n">
        <v>35</v>
      </c>
      <c r="G11" s="33" t="s">
        <v>47</v>
      </c>
      <c r="H11" s="34" t="s">
        <v>22</v>
      </c>
      <c r="I11" s="49" t="n">
        <v>0</v>
      </c>
      <c r="J11" s="36" t="n">
        <v>0</v>
      </c>
      <c r="K11" s="50" t="n">
        <v>237</v>
      </c>
      <c r="L11" s="38" t="n">
        <f aca="false">40*217/K11</f>
        <v>36.6244725738397</v>
      </c>
      <c r="M11" s="39" t="n">
        <v>7.6</v>
      </c>
      <c r="N11" s="40" t="n">
        <f aca="false">40*M11/9</f>
        <v>33.7777777777778</v>
      </c>
      <c r="O11" s="41" t="n">
        <f aca="false">J11+L11+N11</f>
        <v>70.4022503516174</v>
      </c>
      <c r="P11" s="42" t="n">
        <f aca="false">O11/100</f>
        <v>0.704022503516174</v>
      </c>
      <c r="Q11" s="39" t="s">
        <v>23</v>
      </c>
    </row>
    <row r="12" customFormat="false" ht="26.5" hidden="false" customHeight="false" outlineLevel="0" collapsed="false">
      <c r="A12" s="44" t="n">
        <v>7</v>
      </c>
      <c r="B12" s="51" t="n">
        <v>109</v>
      </c>
      <c r="C12" s="52" t="n">
        <v>7</v>
      </c>
      <c r="D12" s="52" t="s">
        <v>36</v>
      </c>
      <c r="E12" s="31" t="n">
        <v>41619</v>
      </c>
      <c r="F12" s="32" t="n">
        <v>35</v>
      </c>
      <c r="G12" s="33" t="s">
        <v>47</v>
      </c>
      <c r="H12" s="34" t="s">
        <v>22</v>
      </c>
      <c r="I12" s="35" t="n">
        <v>0</v>
      </c>
      <c r="J12" s="36" t="n">
        <v>0</v>
      </c>
      <c r="K12" s="37" t="n">
        <v>241</v>
      </c>
      <c r="L12" s="38" t="n">
        <f aca="false">40*217/K12</f>
        <v>36.0165975103734</v>
      </c>
      <c r="M12" s="39" t="n">
        <v>0</v>
      </c>
      <c r="N12" s="40" t="n">
        <v>0</v>
      </c>
      <c r="O12" s="41" t="n">
        <f aca="false">J12+L12+N12</f>
        <v>36.0165975103734</v>
      </c>
      <c r="P12" s="42" t="n">
        <f aca="false">O12/100</f>
        <v>0.360165975103734</v>
      </c>
      <c r="Q12" s="39" t="s">
        <v>23</v>
      </c>
    </row>
    <row r="13" customFormat="false" ht="26.5" hidden="false" customHeight="false" outlineLevel="0" collapsed="false">
      <c r="A13" s="43" t="n">
        <v>8</v>
      </c>
      <c r="B13" s="51" t="n">
        <v>109</v>
      </c>
      <c r="C13" s="52" t="n">
        <v>8</v>
      </c>
      <c r="D13" s="52" t="s">
        <v>36</v>
      </c>
      <c r="E13" s="31" t="n">
        <v>41069</v>
      </c>
      <c r="F13" s="32" t="n">
        <v>35</v>
      </c>
      <c r="G13" s="33" t="s">
        <v>45</v>
      </c>
      <c r="H13" s="34" t="s">
        <v>22</v>
      </c>
      <c r="I13" s="35" t="n">
        <v>12</v>
      </c>
      <c r="J13" s="36" t="n">
        <f aca="false">20*I13/44</f>
        <v>5.45454545454545</v>
      </c>
      <c r="K13" s="37" t="n">
        <v>242</v>
      </c>
      <c r="L13" s="38" t="n">
        <f aca="false">40*217/K13</f>
        <v>35.8677685950413</v>
      </c>
      <c r="M13" s="39" t="n">
        <v>6.2</v>
      </c>
      <c r="N13" s="40" t="n">
        <f aca="false">40*M13/9</f>
        <v>27.5555555555556</v>
      </c>
      <c r="O13" s="41" t="n">
        <f aca="false">J13+L13+N13</f>
        <v>68.8778696051423</v>
      </c>
      <c r="P13" s="42" t="n">
        <f aca="false">O13/100</f>
        <v>0.688778696051423</v>
      </c>
      <c r="Q13" s="39" t="s">
        <v>23</v>
      </c>
    </row>
    <row r="14" customFormat="false" ht="26.5" hidden="false" customHeight="false" outlineLevel="0" collapsed="false">
      <c r="A14" s="44" t="n">
        <v>9</v>
      </c>
      <c r="B14" s="51" t="n">
        <v>109</v>
      </c>
      <c r="C14" s="52" t="n">
        <v>9</v>
      </c>
      <c r="D14" s="52" t="s">
        <v>36</v>
      </c>
      <c r="E14" s="31" t="n">
        <v>41223</v>
      </c>
      <c r="F14" s="32" t="n">
        <v>35</v>
      </c>
      <c r="G14" s="33" t="s">
        <v>45</v>
      </c>
      <c r="H14" s="34" t="s">
        <v>22</v>
      </c>
      <c r="I14" s="35" t="n">
        <v>10</v>
      </c>
      <c r="J14" s="36" t="n">
        <f aca="false">20*I14/44</f>
        <v>4.54545454545455</v>
      </c>
      <c r="K14" s="37" t="n">
        <v>242</v>
      </c>
      <c r="L14" s="38" t="n">
        <f aca="false">40*217/K14</f>
        <v>35.8677685950413</v>
      </c>
      <c r="M14" s="39" t="n">
        <v>0</v>
      </c>
      <c r="N14" s="40" t="n">
        <v>0</v>
      </c>
      <c r="O14" s="41" t="n">
        <f aca="false">J14+L14+N14</f>
        <v>40.4132231404959</v>
      </c>
      <c r="P14" s="42" t="n">
        <f aca="false">O14/100</f>
        <v>0.404132231404959</v>
      </c>
      <c r="Q14" s="39" t="s">
        <v>23</v>
      </c>
    </row>
    <row r="15" customFormat="false" ht="26.5" hidden="false" customHeight="false" outlineLevel="0" collapsed="false">
      <c r="A15" s="44" t="n">
        <v>10</v>
      </c>
      <c r="B15" s="51" t="n">
        <v>109</v>
      </c>
      <c r="C15" s="52" t="n">
        <v>10</v>
      </c>
      <c r="D15" s="52" t="s">
        <v>36</v>
      </c>
      <c r="E15" s="52"/>
      <c r="F15" s="32" t="n">
        <v>35</v>
      </c>
      <c r="G15" s="33" t="s">
        <v>45</v>
      </c>
      <c r="H15" s="34" t="s">
        <v>22</v>
      </c>
      <c r="I15" s="35" t="n">
        <v>0</v>
      </c>
      <c r="J15" s="36" t="n">
        <v>0</v>
      </c>
      <c r="K15" s="37" t="n">
        <v>244</v>
      </c>
      <c r="L15" s="38" t="n">
        <f aca="false">40*217/K15</f>
        <v>35.5737704918033</v>
      </c>
      <c r="M15" s="39" t="n">
        <v>6</v>
      </c>
      <c r="N15" s="40" t="n">
        <f aca="false">40*M15/9</f>
        <v>26.6666666666667</v>
      </c>
      <c r="O15" s="41" t="n">
        <f aca="false">J15+L15+N15</f>
        <v>62.2404371584699</v>
      </c>
      <c r="P15" s="42" t="n">
        <f aca="false">O15/100</f>
        <v>0.622404371584699</v>
      </c>
      <c r="Q15" s="39" t="s">
        <v>23</v>
      </c>
    </row>
    <row r="16" customFormat="false" ht="15.8" hidden="false" customHeight="false" outlineLevel="0" collapsed="false">
      <c r="A16" s="43"/>
      <c r="B16" s="51"/>
      <c r="C16" s="52"/>
      <c r="D16" s="52"/>
      <c r="E16" s="52"/>
      <c r="F16" s="32"/>
      <c r="G16" s="33"/>
      <c r="H16" s="34"/>
      <c r="I16" s="35"/>
      <c r="J16" s="53"/>
      <c r="K16" s="54"/>
      <c r="L16" s="55"/>
      <c r="M16" s="56"/>
      <c r="N16" s="57"/>
      <c r="O16" s="41"/>
      <c r="P16" s="42"/>
      <c r="Q16" s="56"/>
    </row>
    <row r="17" customFormat="false" ht="19.35" hidden="false" customHeight="false" outlineLevel="0" collapsed="false">
      <c r="A17" s="58"/>
      <c r="B17" s="59"/>
      <c r="C17" s="60" t="s">
        <v>30</v>
      </c>
      <c r="D17" s="3"/>
      <c r="E17" s="61"/>
      <c r="F17" s="80" t="s">
        <v>31</v>
      </c>
      <c r="G17" s="80"/>
      <c r="H17" s="61"/>
      <c r="I17" s="63"/>
      <c r="J17" s="63"/>
      <c r="K17" s="63"/>
      <c r="L17" s="63"/>
      <c r="M17" s="63"/>
      <c r="N17" s="63"/>
      <c r="O17" s="63"/>
      <c r="P17" s="63"/>
      <c r="Q17" s="63"/>
    </row>
    <row r="18" customFormat="false" ht="37.95" hidden="false" customHeight="false" outlineLevel="0" collapsed="false">
      <c r="A18" s="58"/>
      <c r="B18" s="59"/>
      <c r="C18" s="60" t="s">
        <v>32</v>
      </c>
      <c r="D18" s="3"/>
      <c r="E18" s="61"/>
      <c r="F18" s="80" t="s">
        <v>39</v>
      </c>
      <c r="G18" s="80"/>
      <c r="H18" s="61"/>
      <c r="I18" s="63"/>
      <c r="J18" s="63"/>
      <c r="K18" s="63"/>
      <c r="L18" s="63"/>
      <c r="M18" s="63"/>
      <c r="N18" s="63"/>
      <c r="O18" s="63"/>
      <c r="P18" s="63"/>
      <c r="Q18" s="63"/>
    </row>
  </sheetData>
  <mergeCells count="4">
    <mergeCell ref="A1:Q1"/>
    <mergeCell ref="I4:J4"/>
    <mergeCell ref="K4:L4"/>
    <mergeCell ref="M4:N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7" activeCellId="0" sqref="G17"/>
    </sheetView>
  </sheetViews>
  <sheetFormatPr defaultColWidth="11.53515625" defaultRowHeight="12.8" customHeight="false" zeroHeight="false" outlineLevelRow="0" outlineLevelCol="0"/>
  <sheetData>
    <row r="1" customFormat="false" ht="27.7" hidden="false" customHeight="true" outlineLevel="0" collapsed="false">
      <c r="A1" s="8" t="s">
        <v>49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customFormat="false" ht="15.8" hidden="false" customHeight="false" outlineLevel="0" collapsed="false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7"/>
      <c r="Q2" s="7"/>
    </row>
    <row r="3" customFormat="false" ht="15.8" hidden="false" customHeight="false" outlineLevel="0" collapsed="false">
      <c r="A3" s="1"/>
      <c r="B3" s="11"/>
      <c r="C3" s="12"/>
      <c r="D3" s="12"/>
      <c r="E3" s="3"/>
      <c r="F3" s="2"/>
      <c r="G3" s="2"/>
      <c r="H3" s="2"/>
      <c r="I3" s="4"/>
      <c r="J3" s="5"/>
      <c r="K3" s="4"/>
      <c r="L3" s="6"/>
      <c r="M3" s="4"/>
      <c r="N3" s="5"/>
      <c r="O3" s="13" t="s">
        <v>1</v>
      </c>
      <c r="P3" s="7"/>
      <c r="Q3" s="7"/>
    </row>
    <row r="4" customFormat="false" ht="27.7" hidden="false" customHeight="true" outlineLevel="0" collapsed="false">
      <c r="A4" s="1"/>
      <c r="B4" s="2"/>
      <c r="C4" s="3"/>
      <c r="D4" s="3"/>
      <c r="E4" s="3"/>
      <c r="F4" s="2"/>
      <c r="G4" s="2"/>
      <c r="H4" s="2"/>
      <c r="I4" s="14" t="s">
        <v>2</v>
      </c>
      <c r="J4" s="14"/>
      <c r="K4" s="14" t="s">
        <v>3</v>
      </c>
      <c r="L4" s="14"/>
      <c r="M4" s="14" t="s">
        <v>4</v>
      </c>
      <c r="N4" s="14"/>
      <c r="O4" s="1"/>
      <c r="P4" s="7"/>
      <c r="Q4" s="7"/>
    </row>
    <row r="5" customFormat="false" ht="72.25" hidden="false" customHeight="false" outlineLevel="0" collapsed="false">
      <c r="A5" s="15" t="s">
        <v>5</v>
      </c>
      <c r="B5" s="16" t="s">
        <v>6</v>
      </c>
      <c r="C5" s="17" t="s">
        <v>7</v>
      </c>
      <c r="D5" s="18" t="s">
        <v>8</v>
      </c>
      <c r="E5" s="19" t="s">
        <v>9</v>
      </c>
      <c r="F5" s="20" t="s">
        <v>10</v>
      </c>
      <c r="G5" s="21" t="s">
        <v>11</v>
      </c>
      <c r="H5" s="22" t="s">
        <v>12</v>
      </c>
      <c r="I5" s="23" t="s">
        <v>50</v>
      </c>
      <c r="J5" s="24" t="s">
        <v>14</v>
      </c>
      <c r="K5" s="23" t="s">
        <v>15</v>
      </c>
      <c r="L5" s="24" t="s">
        <v>14</v>
      </c>
      <c r="M5" s="25" t="s">
        <v>16</v>
      </c>
      <c r="N5" s="26" t="s">
        <v>14</v>
      </c>
      <c r="O5" s="15" t="s">
        <v>17</v>
      </c>
      <c r="P5" s="24" t="s">
        <v>18</v>
      </c>
      <c r="Q5" s="15" t="s">
        <v>19</v>
      </c>
    </row>
    <row r="6" customFormat="false" ht="26.5" hidden="false" customHeight="false" outlineLevel="0" collapsed="false">
      <c r="A6" s="28" t="n">
        <v>1</v>
      </c>
      <c r="B6" s="51" t="n">
        <v>408</v>
      </c>
      <c r="C6" s="52" t="n">
        <v>1</v>
      </c>
      <c r="D6" s="52" t="s">
        <v>20</v>
      </c>
      <c r="E6" s="31" t="n">
        <v>40746</v>
      </c>
      <c r="F6" s="32" t="n">
        <v>35</v>
      </c>
      <c r="G6" s="33" t="s">
        <v>51</v>
      </c>
      <c r="H6" s="34" t="s">
        <v>22</v>
      </c>
      <c r="I6" s="35" t="n">
        <v>29</v>
      </c>
      <c r="J6" s="36" t="n">
        <f aca="false">20*I6/50</f>
        <v>11.6</v>
      </c>
      <c r="K6" s="37" t="n">
        <v>0</v>
      </c>
      <c r="L6" s="38" t="n">
        <v>0</v>
      </c>
      <c r="M6" s="39" t="n">
        <v>6</v>
      </c>
      <c r="N6" s="40" t="n">
        <f aca="false">40*M6/9</f>
        <v>26.6666666666667</v>
      </c>
      <c r="O6" s="41" t="n">
        <f aca="false">J6+L6+N6</f>
        <v>38.2666666666667</v>
      </c>
      <c r="P6" s="42" t="n">
        <f aca="false">O6/100</f>
        <v>0.382666666666667</v>
      </c>
      <c r="Q6" s="39" t="s">
        <v>23</v>
      </c>
    </row>
    <row r="7" customFormat="false" ht="26.5" hidden="false" customHeight="false" outlineLevel="0" collapsed="false">
      <c r="A7" s="43" t="n">
        <v>2</v>
      </c>
      <c r="B7" s="51" t="n">
        <v>408</v>
      </c>
      <c r="C7" s="52" t="n">
        <v>2</v>
      </c>
      <c r="D7" s="52" t="s">
        <v>20</v>
      </c>
      <c r="E7" s="31" t="n">
        <v>40630</v>
      </c>
      <c r="F7" s="32" t="n">
        <v>35</v>
      </c>
      <c r="G7" s="33" t="s">
        <v>51</v>
      </c>
      <c r="H7" s="34" t="s">
        <v>22</v>
      </c>
      <c r="I7" s="35" t="n">
        <v>47</v>
      </c>
      <c r="J7" s="36" t="n">
        <f aca="false">20*I7/50</f>
        <v>18.8</v>
      </c>
      <c r="K7" s="37" t="n">
        <v>0</v>
      </c>
      <c r="L7" s="38" t="n">
        <v>0</v>
      </c>
      <c r="M7" s="39" t="n">
        <v>0</v>
      </c>
      <c r="N7" s="40" t="n">
        <v>0</v>
      </c>
      <c r="O7" s="41" t="n">
        <f aca="false">J7+L7+N7</f>
        <v>18.8</v>
      </c>
      <c r="P7" s="42" t="n">
        <f aca="false">O7/100</f>
        <v>0.188</v>
      </c>
      <c r="Q7" s="39" t="s">
        <v>23</v>
      </c>
    </row>
    <row r="8" customFormat="false" ht="26.5" hidden="false" customHeight="false" outlineLevel="0" collapsed="false">
      <c r="A8" s="44" t="n">
        <v>3</v>
      </c>
      <c r="B8" s="51" t="n">
        <v>408</v>
      </c>
      <c r="C8" s="52" t="n">
        <v>3</v>
      </c>
      <c r="D8" s="52" t="s">
        <v>20</v>
      </c>
      <c r="E8" s="31" t="n">
        <v>40605</v>
      </c>
      <c r="F8" s="32" t="n">
        <v>35</v>
      </c>
      <c r="G8" s="33" t="s">
        <v>51</v>
      </c>
      <c r="H8" s="34" t="s">
        <v>22</v>
      </c>
      <c r="I8" s="45" t="n">
        <v>39</v>
      </c>
      <c r="J8" s="36" t="n">
        <f aca="false">20*I8/50</f>
        <v>15.6</v>
      </c>
      <c r="K8" s="46" t="n">
        <v>218</v>
      </c>
      <c r="L8" s="38" t="n">
        <f aca="false">40*214/K8</f>
        <v>39.2660550458716</v>
      </c>
      <c r="M8" s="39" t="n">
        <v>0</v>
      </c>
      <c r="N8" s="40" t="n">
        <f aca="false">40*M8/9</f>
        <v>0</v>
      </c>
      <c r="O8" s="41" t="n">
        <f aca="false">J8+L8+N8</f>
        <v>54.8660550458716</v>
      </c>
      <c r="P8" s="42" t="n">
        <f aca="false">O8/100</f>
        <v>0.548660550458716</v>
      </c>
      <c r="Q8" s="39" t="s">
        <v>23</v>
      </c>
    </row>
    <row r="9" customFormat="false" ht="26.5" hidden="false" customHeight="false" outlineLevel="0" collapsed="false">
      <c r="A9" s="44" t="n">
        <v>4</v>
      </c>
      <c r="B9" s="51" t="n">
        <v>408</v>
      </c>
      <c r="C9" s="52" t="n">
        <v>4</v>
      </c>
      <c r="D9" s="52" t="s">
        <v>20</v>
      </c>
      <c r="E9" s="31" t="n">
        <v>40900</v>
      </c>
      <c r="F9" s="32" t="n">
        <v>35</v>
      </c>
      <c r="G9" s="33" t="s">
        <v>51</v>
      </c>
      <c r="H9" s="34" t="s">
        <v>22</v>
      </c>
      <c r="I9" s="47" t="n">
        <v>24</v>
      </c>
      <c r="J9" s="36" t="n">
        <f aca="false">20*I9/50</f>
        <v>9.6</v>
      </c>
      <c r="K9" s="48" t="n">
        <v>0</v>
      </c>
      <c r="L9" s="38" t="n">
        <v>0</v>
      </c>
      <c r="M9" s="39" t="n">
        <v>0</v>
      </c>
      <c r="N9" s="40" t="n">
        <f aca="false">40*M9/9</f>
        <v>0</v>
      </c>
      <c r="O9" s="41" t="n">
        <f aca="false">J9+L9+N9</f>
        <v>9.6</v>
      </c>
      <c r="P9" s="42" t="n">
        <f aca="false">O9/100</f>
        <v>0.096</v>
      </c>
      <c r="Q9" s="39" t="s">
        <v>23</v>
      </c>
    </row>
    <row r="10" customFormat="false" ht="26.5" hidden="false" customHeight="false" outlineLevel="0" collapsed="false">
      <c r="A10" s="43" t="n">
        <v>5</v>
      </c>
      <c r="B10" s="51" t="n">
        <v>408</v>
      </c>
      <c r="C10" s="52" t="n">
        <v>5</v>
      </c>
      <c r="D10" s="52" t="s">
        <v>20</v>
      </c>
      <c r="E10" s="31" t="n">
        <v>40623</v>
      </c>
      <c r="F10" s="32" t="n">
        <v>35</v>
      </c>
      <c r="G10" s="33" t="s">
        <v>51</v>
      </c>
      <c r="H10" s="34" t="s">
        <v>22</v>
      </c>
      <c r="I10" s="49" t="n">
        <v>23</v>
      </c>
      <c r="J10" s="36" t="n">
        <f aca="false">20*I10/50</f>
        <v>9.2</v>
      </c>
      <c r="K10" s="50" t="n">
        <v>250</v>
      </c>
      <c r="L10" s="38" t="n">
        <f aca="false">40*214/K10</f>
        <v>34.24</v>
      </c>
      <c r="M10" s="39" t="n">
        <v>7.2</v>
      </c>
      <c r="N10" s="40" t="n">
        <f aca="false">40*M10/9</f>
        <v>32</v>
      </c>
      <c r="O10" s="41" t="n">
        <f aca="false">J10+L10+N10</f>
        <v>75.44</v>
      </c>
      <c r="P10" s="42" t="n">
        <f aca="false">O10/100</f>
        <v>0.7544</v>
      </c>
      <c r="Q10" s="39" t="s">
        <v>23</v>
      </c>
    </row>
    <row r="11" customFormat="false" ht="26.5" hidden="false" customHeight="false" outlineLevel="0" collapsed="false">
      <c r="A11" s="44" t="n">
        <v>6</v>
      </c>
      <c r="B11" s="51" t="n">
        <v>408</v>
      </c>
      <c r="C11" s="52" t="n">
        <v>6</v>
      </c>
      <c r="D11" s="52" t="s">
        <v>20</v>
      </c>
      <c r="E11" s="31" t="n">
        <v>40748</v>
      </c>
      <c r="F11" s="32" t="n">
        <v>35</v>
      </c>
      <c r="G11" s="33" t="s">
        <v>51</v>
      </c>
      <c r="H11" s="34" t="s">
        <v>22</v>
      </c>
      <c r="I11" s="49" t="n">
        <v>31</v>
      </c>
      <c r="J11" s="36" t="n">
        <f aca="false">20*I11/50</f>
        <v>12.4</v>
      </c>
      <c r="K11" s="50" t="n">
        <v>214</v>
      </c>
      <c r="L11" s="38" t="n">
        <f aca="false">40*214/K11</f>
        <v>40</v>
      </c>
      <c r="M11" s="39" t="n">
        <v>7</v>
      </c>
      <c r="N11" s="40" t="n">
        <f aca="false">40*M11/9</f>
        <v>31.1111111111111</v>
      </c>
      <c r="O11" s="41" t="n">
        <f aca="false">J11+L11+N11</f>
        <v>83.5111111111111</v>
      </c>
      <c r="P11" s="42" t="n">
        <f aca="false">O11/100</f>
        <v>0.835111111111111</v>
      </c>
      <c r="Q11" s="39" t="s">
        <v>23</v>
      </c>
    </row>
    <row r="12" customFormat="false" ht="26.5" hidden="false" customHeight="false" outlineLevel="0" collapsed="false">
      <c r="A12" s="44" t="n">
        <v>7</v>
      </c>
      <c r="B12" s="51" t="n">
        <v>408</v>
      </c>
      <c r="C12" s="52" t="n">
        <v>7</v>
      </c>
      <c r="D12" s="52" t="s">
        <v>20</v>
      </c>
      <c r="E12" s="31" t="n">
        <v>40459</v>
      </c>
      <c r="F12" s="32" t="n">
        <v>35</v>
      </c>
      <c r="G12" s="33" t="s">
        <v>51</v>
      </c>
      <c r="H12" s="34" t="s">
        <v>22</v>
      </c>
      <c r="I12" s="35" t="n">
        <v>41</v>
      </c>
      <c r="J12" s="36" t="n">
        <f aca="false">20*I12/50</f>
        <v>16.4</v>
      </c>
      <c r="K12" s="37" t="n">
        <v>256</v>
      </c>
      <c r="L12" s="38" t="n">
        <f aca="false">40*214/K12</f>
        <v>33.4375</v>
      </c>
      <c r="M12" s="39" t="n">
        <v>6</v>
      </c>
      <c r="N12" s="40" t="n">
        <f aca="false">40*M12/9</f>
        <v>26.6666666666667</v>
      </c>
      <c r="O12" s="41" t="n">
        <f aca="false">J12+L12+N12</f>
        <v>76.5041666666667</v>
      </c>
      <c r="P12" s="42" t="n">
        <f aca="false">O12/100</f>
        <v>0.765041666666667</v>
      </c>
      <c r="Q12" s="39" t="s">
        <v>23</v>
      </c>
    </row>
    <row r="13" customFormat="false" ht="26.5" hidden="false" customHeight="false" outlineLevel="0" collapsed="false">
      <c r="A13" s="43" t="n">
        <v>8</v>
      </c>
      <c r="B13" s="51" t="n">
        <v>408</v>
      </c>
      <c r="C13" s="52" t="n">
        <v>8</v>
      </c>
      <c r="D13" s="52" t="s">
        <v>20</v>
      </c>
      <c r="E13" s="31" t="n">
        <v>40757</v>
      </c>
      <c r="F13" s="32" t="n">
        <v>35</v>
      </c>
      <c r="G13" s="33" t="s">
        <v>52</v>
      </c>
      <c r="H13" s="34" t="s">
        <v>22</v>
      </c>
      <c r="I13" s="35" t="n">
        <v>25</v>
      </c>
      <c r="J13" s="36" t="n">
        <f aca="false">20*I13/50</f>
        <v>10</v>
      </c>
      <c r="K13" s="37" t="n">
        <v>215</v>
      </c>
      <c r="L13" s="38" t="n">
        <f aca="false">40*214/K13</f>
        <v>39.8139534883721</v>
      </c>
      <c r="M13" s="39" t="n">
        <v>9</v>
      </c>
      <c r="N13" s="40" t="n">
        <f aca="false">40*M13/9</f>
        <v>40</v>
      </c>
      <c r="O13" s="41" t="n">
        <f aca="false">J13+L13+N13</f>
        <v>89.8139534883721</v>
      </c>
      <c r="P13" s="42" t="n">
        <f aca="false">O13/100</f>
        <v>0.898139534883721</v>
      </c>
      <c r="Q13" s="39" t="s">
        <v>25</v>
      </c>
    </row>
    <row r="14" customFormat="false" ht="26.5" hidden="false" customHeight="false" outlineLevel="0" collapsed="false">
      <c r="A14" s="44" t="n">
        <v>9</v>
      </c>
      <c r="B14" s="51" t="n">
        <v>408</v>
      </c>
      <c r="C14" s="52" t="n">
        <v>9</v>
      </c>
      <c r="D14" s="52" t="s">
        <v>20</v>
      </c>
      <c r="E14" s="31" t="n">
        <v>40691</v>
      </c>
      <c r="F14" s="32" t="n">
        <v>35</v>
      </c>
      <c r="G14" s="33" t="s">
        <v>52</v>
      </c>
      <c r="H14" s="34" t="s">
        <v>22</v>
      </c>
      <c r="I14" s="35" t="n">
        <v>26</v>
      </c>
      <c r="J14" s="36" t="n">
        <f aca="false">20*I14/50</f>
        <v>10.4</v>
      </c>
      <c r="K14" s="37" t="n">
        <v>220</v>
      </c>
      <c r="L14" s="38" t="n">
        <f aca="false">40*214/K14</f>
        <v>38.9090909090909</v>
      </c>
      <c r="M14" s="39" t="n">
        <v>8.8</v>
      </c>
      <c r="N14" s="40" t="n">
        <f aca="false">40*M14/9</f>
        <v>39.1111111111111</v>
      </c>
      <c r="O14" s="41" t="n">
        <f aca="false">J14+L14+N14</f>
        <v>88.420202020202</v>
      </c>
      <c r="P14" s="42" t="n">
        <f aca="false">O14/100</f>
        <v>0.88420202020202</v>
      </c>
      <c r="Q14" s="39" t="s">
        <v>27</v>
      </c>
    </row>
    <row r="15" customFormat="false" ht="26.5" hidden="false" customHeight="false" outlineLevel="0" collapsed="false">
      <c r="A15" s="44" t="n">
        <v>10</v>
      </c>
      <c r="B15" s="51" t="n">
        <v>408</v>
      </c>
      <c r="C15" s="52" t="n">
        <v>10</v>
      </c>
      <c r="D15" s="52" t="s">
        <v>20</v>
      </c>
      <c r="E15" s="31" t="n">
        <v>40751</v>
      </c>
      <c r="F15" s="32" t="n">
        <v>35</v>
      </c>
      <c r="G15" s="33" t="s">
        <v>52</v>
      </c>
      <c r="H15" s="34" t="s">
        <v>22</v>
      </c>
      <c r="I15" s="35" t="n">
        <v>0</v>
      </c>
      <c r="J15" s="36" t="n">
        <v>0</v>
      </c>
      <c r="K15" s="37" t="n">
        <v>221</v>
      </c>
      <c r="L15" s="38" t="n">
        <f aca="false">40*214/K15</f>
        <v>38.7330316742081</v>
      </c>
      <c r="M15" s="39" t="n">
        <v>6</v>
      </c>
      <c r="N15" s="40" t="n">
        <f aca="false">40*M15/9</f>
        <v>26.6666666666667</v>
      </c>
      <c r="O15" s="41" t="n">
        <f aca="false">J15+L15+N15</f>
        <v>65.3996983408748</v>
      </c>
      <c r="P15" s="42" t="n">
        <f aca="false">O15/100</f>
        <v>0.653996983408748</v>
      </c>
      <c r="Q15" s="39" t="s">
        <v>23</v>
      </c>
    </row>
    <row r="16" customFormat="false" ht="26.5" hidden="false" customHeight="false" outlineLevel="0" collapsed="false">
      <c r="A16" s="43" t="n">
        <v>11</v>
      </c>
      <c r="B16" s="51" t="n">
        <v>408</v>
      </c>
      <c r="C16" s="52" t="n">
        <v>11</v>
      </c>
      <c r="D16" s="52" t="s">
        <v>20</v>
      </c>
      <c r="E16" s="31" t="n">
        <v>40680</v>
      </c>
      <c r="F16" s="32" t="n">
        <v>35</v>
      </c>
      <c r="G16" s="33" t="s">
        <v>52</v>
      </c>
      <c r="H16" s="34" t="s">
        <v>22</v>
      </c>
      <c r="I16" s="35" t="n">
        <v>0</v>
      </c>
      <c r="J16" s="36" t="n">
        <v>0</v>
      </c>
      <c r="K16" s="37" t="n">
        <v>224</v>
      </c>
      <c r="L16" s="38" t="n">
        <f aca="false">40*214/K16</f>
        <v>38.2142857142857</v>
      </c>
      <c r="M16" s="39" t="n">
        <v>6</v>
      </c>
      <c r="N16" s="40" t="n">
        <f aca="false">40*M16/9</f>
        <v>26.6666666666667</v>
      </c>
      <c r="O16" s="41" t="n">
        <v>64.9</v>
      </c>
      <c r="P16" s="42" t="n">
        <v>0.65</v>
      </c>
      <c r="Q16" s="39" t="s">
        <v>23</v>
      </c>
    </row>
    <row r="17" customFormat="false" ht="19.35" hidden="false" customHeight="false" outlineLevel="0" collapsed="false">
      <c r="A17" s="58"/>
      <c r="B17" s="59"/>
      <c r="C17" s="60" t="s">
        <v>30</v>
      </c>
      <c r="D17" s="3"/>
      <c r="E17" s="61"/>
      <c r="F17" s="83"/>
      <c r="G17" s="62"/>
      <c r="H17" s="80" t="s">
        <v>31</v>
      </c>
      <c r="I17" s="63"/>
      <c r="J17" s="63"/>
      <c r="K17" s="63"/>
      <c r="L17" s="63"/>
      <c r="M17" s="63"/>
      <c r="N17" s="63"/>
      <c r="O17" s="63"/>
      <c r="P17" s="63"/>
      <c r="Q17" s="63"/>
    </row>
    <row r="18" customFormat="false" ht="26.5" hidden="false" customHeight="false" outlineLevel="0" collapsed="false">
      <c r="A18" s="58"/>
      <c r="B18" s="59"/>
      <c r="C18" s="60" t="s">
        <v>32</v>
      </c>
      <c r="D18" s="3"/>
      <c r="E18" s="61"/>
      <c r="F18" s="83"/>
      <c r="G18" s="62"/>
      <c r="H18" s="80" t="s">
        <v>33</v>
      </c>
      <c r="I18" s="63"/>
      <c r="J18" s="63"/>
      <c r="K18" s="63"/>
      <c r="L18" s="63"/>
      <c r="M18" s="63"/>
      <c r="N18" s="63"/>
      <c r="O18" s="63"/>
      <c r="P18" s="63"/>
      <c r="Q18" s="63"/>
    </row>
    <row r="19" customFormat="false" ht="17" hidden="false" customHeight="false" outlineLevel="0" collapsed="false">
      <c r="A19" s="64"/>
      <c r="B19" s="64"/>
      <c r="C19" s="64"/>
      <c r="D19" s="64"/>
      <c r="E19" s="65"/>
      <c r="F19" s="65"/>
      <c r="G19" s="65"/>
      <c r="H19" s="82" t="s">
        <v>34</v>
      </c>
      <c r="I19" s="65"/>
      <c r="J19" s="65"/>
      <c r="K19" s="65"/>
      <c r="L19" s="65"/>
      <c r="M19" s="65"/>
      <c r="N19" s="65"/>
      <c r="O19" s="65"/>
      <c r="P19" s="65"/>
      <c r="Q19" s="65"/>
    </row>
  </sheetData>
  <mergeCells count="4">
    <mergeCell ref="A1:Q1"/>
    <mergeCell ref="I4:J4"/>
    <mergeCell ref="K4:L4"/>
    <mergeCell ref="M4:N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sheetData>
    <row r="1" customFormat="false" ht="27.7" hidden="false" customHeight="true" outlineLevel="0" collapsed="false">
      <c r="A1" s="8" t="s">
        <v>53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customFormat="false" ht="15.8" hidden="false" customHeight="false" outlineLevel="0" collapsed="false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7"/>
      <c r="Q2" s="7"/>
    </row>
    <row r="3" customFormat="false" ht="15.8" hidden="false" customHeight="false" outlineLevel="0" collapsed="false">
      <c r="A3" s="1"/>
      <c r="B3" s="11"/>
      <c r="C3" s="12"/>
      <c r="D3" s="12"/>
      <c r="E3" s="3"/>
      <c r="F3" s="2"/>
      <c r="G3" s="2"/>
      <c r="H3" s="2"/>
      <c r="I3" s="4"/>
      <c r="J3" s="5"/>
      <c r="K3" s="4"/>
      <c r="L3" s="6"/>
      <c r="M3" s="4"/>
      <c r="N3" s="5"/>
      <c r="O3" s="13" t="s">
        <v>1</v>
      </c>
      <c r="P3" s="7"/>
      <c r="Q3" s="7"/>
    </row>
    <row r="4" customFormat="false" ht="27.7" hidden="false" customHeight="true" outlineLevel="0" collapsed="false">
      <c r="A4" s="1"/>
      <c r="B4" s="2"/>
      <c r="C4" s="3"/>
      <c r="D4" s="3"/>
      <c r="E4" s="3"/>
      <c r="F4" s="2"/>
      <c r="G4" s="2"/>
      <c r="H4" s="2"/>
      <c r="I4" s="14" t="s">
        <v>2</v>
      </c>
      <c r="J4" s="14"/>
      <c r="K4" s="14" t="s">
        <v>3</v>
      </c>
      <c r="L4" s="14"/>
      <c r="M4" s="14" t="s">
        <v>4</v>
      </c>
      <c r="N4" s="14"/>
      <c r="O4" s="1"/>
      <c r="P4" s="7"/>
      <c r="Q4" s="7"/>
    </row>
    <row r="5" customFormat="false" ht="72.25" hidden="false" customHeight="false" outlineLevel="0" collapsed="false">
      <c r="A5" s="15" t="s">
        <v>5</v>
      </c>
      <c r="B5" s="16" t="s">
        <v>6</v>
      </c>
      <c r="C5" s="17" t="s">
        <v>7</v>
      </c>
      <c r="D5" s="18" t="s">
        <v>8</v>
      </c>
      <c r="E5" s="19" t="s">
        <v>9</v>
      </c>
      <c r="F5" s="20" t="s">
        <v>10</v>
      </c>
      <c r="G5" s="21" t="s">
        <v>11</v>
      </c>
      <c r="H5" s="22" t="s">
        <v>12</v>
      </c>
      <c r="I5" s="23" t="s">
        <v>50</v>
      </c>
      <c r="J5" s="24" t="s">
        <v>14</v>
      </c>
      <c r="K5" s="23" t="s">
        <v>15</v>
      </c>
      <c r="L5" s="24" t="s">
        <v>14</v>
      </c>
      <c r="M5" s="25" t="s">
        <v>16</v>
      </c>
      <c r="N5" s="26" t="s">
        <v>14</v>
      </c>
      <c r="O5" s="15" t="s">
        <v>17</v>
      </c>
      <c r="P5" s="24" t="s">
        <v>18</v>
      </c>
      <c r="Q5" s="15" t="s">
        <v>19</v>
      </c>
    </row>
    <row r="6" customFormat="false" ht="26.5" hidden="false" customHeight="false" outlineLevel="0" collapsed="false">
      <c r="A6" s="28" t="n">
        <v>1</v>
      </c>
      <c r="B6" s="51" t="n">
        <v>408</v>
      </c>
      <c r="C6" s="52" t="n">
        <v>1</v>
      </c>
      <c r="D6" s="52" t="s">
        <v>36</v>
      </c>
      <c r="E6" s="31" t="n">
        <v>40509</v>
      </c>
      <c r="F6" s="32" t="n">
        <v>35</v>
      </c>
      <c r="G6" s="33" t="s">
        <v>51</v>
      </c>
      <c r="H6" s="34" t="s">
        <v>22</v>
      </c>
      <c r="I6" s="35" t="n">
        <v>30</v>
      </c>
      <c r="J6" s="36" t="n">
        <f aca="false">20*I6/50</f>
        <v>12</v>
      </c>
      <c r="K6" s="37" t="n">
        <v>0</v>
      </c>
      <c r="L6" s="38" t="n">
        <v>0</v>
      </c>
      <c r="M6" s="39" t="n">
        <v>7.2</v>
      </c>
      <c r="N6" s="40" t="n">
        <f aca="false">40*M6/9.2</f>
        <v>31.304347826087</v>
      </c>
      <c r="O6" s="41" t="n">
        <f aca="false">J6+L6+N6</f>
        <v>43.304347826087</v>
      </c>
      <c r="P6" s="42" t="n">
        <f aca="false">O6/100</f>
        <v>0.43304347826087</v>
      </c>
      <c r="Q6" s="39" t="s">
        <v>23</v>
      </c>
    </row>
    <row r="7" customFormat="false" ht="26.5" hidden="false" customHeight="false" outlineLevel="0" collapsed="false">
      <c r="A7" s="43" t="n">
        <v>2</v>
      </c>
      <c r="B7" s="51" t="n">
        <v>408</v>
      </c>
      <c r="C7" s="52" t="n">
        <v>2</v>
      </c>
      <c r="D7" s="52" t="s">
        <v>36</v>
      </c>
      <c r="E7" s="31" t="n">
        <v>40679</v>
      </c>
      <c r="F7" s="32" t="n">
        <v>35</v>
      </c>
      <c r="G7" s="33" t="s">
        <v>51</v>
      </c>
      <c r="H7" s="34" t="s">
        <v>22</v>
      </c>
      <c r="I7" s="35" t="n">
        <v>23</v>
      </c>
      <c r="J7" s="36" t="n">
        <f aca="false">20*I7/50</f>
        <v>9.2</v>
      </c>
      <c r="K7" s="37" t="n">
        <v>0</v>
      </c>
      <c r="L7" s="38" t="n">
        <v>0</v>
      </c>
      <c r="M7" s="39" t="n">
        <v>6</v>
      </c>
      <c r="N7" s="40" t="n">
        <f aca="false">40*M7/9.2</f>
        <v>26.0869565217391</v>
      </c>
      <c r="O7" s="41" t="n">
        <f aca="false">J7+L7+N7</f>
        <v>35.2869565217391</v>
      </c>
      <c r="P7" s="42" t="n">
        <f aca="false">O7/100</f>
        <v>0.352869565217391</v>
      </c>
      <c r="Q7" s="39" t="s">
        <v>23</v>
      </c>
    </row>
    <row r="8" customFormat="false" ht="26.5" hidden="false" customHeight="false" outlineLevel="0" collapsed="false">
      <c r="A8" s="44" t="n">
        <v>3</v>
      </c>
      <c r="B8" s="51" t="n">
        <v>408</v>
      </c>
      <c r="C8" s="52" t="n">
        <v>3</v>
      </c>
      <c r="D8" s="52" t="s">
        <v>36</v>
      </c>
      <c r="E8" s="31" t="n">
        <v>40313</v>
      </c>
      <c r="F8" s="32" t="n">
        <v>35</v>
      </c>
      <c r="G8" s="33" t="s">
        <v>54</v>
      </c>
      <c r="H8" s="34" t="s">
        <v>22</v>
      </c>
      <c r="I8" s="45" t="n">
        <v>35</v>
      </c>
      <c r="J8" s="36" t="n">
        <f aca="false">20*I8/50</f>
        <v>14</v>
      </c>
      <c r="K8" s="46" t="n">
        <v>296</v>
      </c>
      <c r="L8" s="38" t="n">
        <f aca="false">40*248/K8</f>
        <v>33.5135135135135</v>
      </c>
      <c r="M8" s="39" t="n">
        <v>8.4</v>
      </c>
      <c r="N8" s="40" t="n">
        <f aca="false">40*M8/9.2</f>
        <v>36.5217391304348</v>
      </c>
      <c r="O8" s="41" t="n">
        <f aca="false">J8+L8+N8</f>
        <v>84.0352526439483</v>
      </c>
      <c r="P8" s="42" t="n">
        <f aca="false">O8/100</f>
        <v>0.840352526439483</v>
      </c>
      <c r="Q8" s="39" t="s">
        <v>23</v>
      </c>
    </row>
    <row r="9" customFormat="false" ht="26.5" hidden="false" customHeight="false" outlineLevel="0" collapsed="false">
      <c r="A9" s="44" t="n">
        <v>4</v>
      </c>
      <c r="B9" s="51" t="n">
        <v>408</v>
      </c>
      <c r="C9" s="52" t="n">
        <v>4</v>
      </c>
      <c r="D9" s="52" t="s">
        <v>36</v>
      </c>
      <c r="E9" s="31" t="n">
        <v>40293</v>
      </c>
      <c r="F9" s="32" t="n">
        <v>35</v>
      </c>
      <c r="G9" s="33" t="s">
        <v>54</v>
      </c>
      <c r="H9" s="34" t="s">
        <v>22</v>
      </c>
      <c r="I9" s="47" t="n">
        <v>41</v>
      </c>
      <c r="J9" s="36" t="n">
        <f aca="false">20*I9/50</f>
        <v>16.4</v>
      </c>
      <c r="K9" s="48" t="n">
        <v>0</v>
      </c>
      <c r="L9" s="38" t="n">
        <v>0</v>
      </c>
      <c r="M9" s="39" t="n">
        <v>7.4</v>
      </c>
      <c r="N9" s="40" t="n">
        <f aca="false">40*M9/9.2</f>
        <v>32.1739130434783</v>
      </c>
      <c r="O9" s="41" t="n">
        <f aca="false">J9+L9+N9</f>
        <v>48.5739130434783</v>
      </c>
      <c r="P9" s="42" t="n">
        <f aca="false">O9/100</f>
        <v>0.485739130434783</v>
      </c>
      <c r="Q9" s="39" t="s">
        <v>23</v>
      </c>
    </row>
    <row r="10" customFormat="false" ht="26.5" hidden="false" customHeight="false" outlineLevel="0" collapsed="false">
      <c r="A10" s="43" t="n">
        <v>5</v>
      </c>
      <c r="B10" s="51" t="n">
        <v>408</v>
      </c>
      <c r="C10" s="52" t="n">
        <v>5</v>
      </c>
      <c r="D10" s="52" t="s">
        <v>36</v>
      </c>
      <c r="E10" s="31" t="n">
        <v>40675</v>
      </c>
      <c r="F10" s="32" t="n">
        <v>35</v>
      </c>
      <c r="G10" s="33" t="s">
        <v>51</v>
      </c>
      <c r="H10" s="34" t="s">
        <v>22</v>
      </c>
      <c r="I10" s="49" t="n">
        <v>17</v>
      </c>
      <c r="J10" s="36" t="n">
        <f aca="false">20*I10/50</f>
        <v>6.8</v>
      </c>
      <c r="K10" s="50" t="n">
        <v>252</v>
      </c>
      <c r="L10" s="38" t="n">
        <f aca="false">40*248/K10</f>
        <v>39.3650793650794</v>
      </c>
      <c r="M10" s="39" t="n">
        <v>9</v>
      </c>
      <c r="N10" s="40" t="n">
        <f aca="false">40*M10/9.2</f>
        <v>39.1304347826087</v>
      </c>
      <c r="O10" s="41" t="n">
        <f aca="false">J10+L10+N10</f>
        <v>85.2955141476881</v>
      </c>
      <c r="P10" s="42" t="n">
        <f aca="false">O10/100</f>
        <v>0.852955141476881</v>
      </c>
      <c r="Q10" s="39" t="s">
        <v>23</v>
      </c>
    </row>
    <row r="11" customFormat="false" ht="26.5" hidden="false" customHeight="false" outlineLevel="0" collapsed="false">
      <c r="A11" s="44" t="n">
        <v>6</v>
      </c>
      <c r="B11" s="51" t="n">
        <v>408</v>
      </c>
      <c r="C11" s="52" t="n">
        <v>6</v>
      </c>
      <c r="D11" s="52" t="s">
        <v>36</v>
      </c>
      <c r="E11" s="31" t="n">
        <v>40332</v>
      </c>
      <c r="F11" s="32" t="n">
        <v>35</v>
      </c>
      <c r="G11" s="33" t="s">
        <v>54</v>
      </c>
      <c r="H11" s="34" t="s">
        <v>22</v>
      </c>
      <c r="I11" s="49" t="n">
        <v>33</v>
      </c>
      <c r="J11" s="36" t="n">
        <f aca="false">20*I11/50</f>
        <v>13.2</v>
      </c>
      <c r="K11" s="50" t="n">
        <v>248</v>
      </c>
      <c r="L11" s="38" t="n">
        <f aca="false">40*248/K11</f>
        <v>40</v>
      </c>
      <c r="M11" s="39" t="n">
        <v>8.6</v>
      </c>
      <c r="N11" s="40" t="n">
        <f aca="false">40*M11/9.2</f>
        <v>37.3913043478261</v>
      </c>
      <c r="O11" s="41" t="n">
        <f aca="false">J11+L11+N11</f>
        <v>90.5913043478261</v>
      </c>
      <c r="P11" s="42" t="n">
        <f aca="false">O11/100</f>
        <v>0.905913043478261</v>
      </c>
      <c r="Q11" s="39" t="s">
        <v>27</v>
      </c>
    </row>
    <row r="12" customFormat="false" ht="26.5" hidden="false" customHeight="false" outlineLevel="0" collapsed="false">
      <c r="A12" s="44" t="n">
        <v>7</v>
      </c>
      <c r="B12" s="51" t="n">
        <v>408</v>
      </c>
      <c r="C12" s="52" t="n">
        <v>7</v>
      </c>
      <c r="D12" s="52" t="s">
        <v>36</v>
      </c>
      <c r="E12" s="31" t="n">
        <v>40329</v>
      </c>
      <c r="F12" s="32" t="n">
        <v>35</v>
      </c>
      <c r="G12" s="33" t="s">
        <v>54</v>
      </c>
      <c r="H12" s="34" t="s">
        <v>22</v>
      </c>
      <c r="I12" s="35" t="n">
        <v>36</v>
      </c>
      <c r="J12" s="36" t="n">
        <f aca="false">20*I12/50</f>
        <v>14.4</v>
      </c>
      <c r="K12" s="37" t="n">
        <v>261</v>
      </c>
      <c r="L12" s="38" t="n">
        <f aca="false">40*248/K12</f>
        <v>38.007662835249</v>
      </c>
      <c r="M12" s="39" t="n">
        <v>9.2</v>
      </c>
      <c r="N12" s="40" t="n">
        <f aca="false">40*M12/9.2</f>
        <v>40</v>
      </c>
      <c r="O12" s="41" t="n">
        <f aca="false">J12+L12+N12</f>
        <v>92.407662835249</v>
      </c>
      <c r="P12" s="42" t="n">
        <f aca="false">O12/100</f>
        <v>0.92407662835249</v>
      </c>
      <c r="Q12" s="39" t="s">
        <v>25</v>
      </c>
    </row>
    <row r="13" customFormat="false" ht="26.5" hidden="false" customHeight="false" outlineLevel="0" collapsed="false">
      <c r="A13" s="43" t="n">
        <v>8</v>
      </c>
      <c r="B13" s="51" t="n">
        <v>408</v>
      </c>
      <c r="C13" s="52" t="n">
        <v>8</v>
      </c>
      <c r="D13" s="52" t="s">
        <v>36</v>
      </c>
      <c r="E13" s="31" t="n">
        <v>40478</v>
      </c>
      <c r="F13" s="32" t="n">
        <v>35</v>
      </c>
      <c r="G13" s="33" t="s">
        <v>55</v>
      </c>
      <c r="H13" s="34" t="s">
        <v>22</v>
      </c>
      <c r="I13" s="35" t="n">
        <v>0</v>
      </c>
      <c r="J13" s="36" t="n">
        <f aca="false">20*I13/50</f>
        <v>0</v>
      </c>
      <c r="K13" s="37" t="n">
        <v>257</v>
      </c>
      <c r="L13" s="38" t="n">
        <f aca="false">40*248/K13</f>
        <v>38.5992217898833</v>
      </c>
      <c r="M13" s="39" t="n">
        <v>7.4</v>
      </c>
      <c r="N13" s="40" t="n">
        <f aca="false">40*M13/9.2</f>
        <v>32.1739130434783</v>
      </c>
      <c r="O13" s="41" t="n">
        <f aca="false">J13+L13+N13</f>
        <v>70.7731348333615</v>
      </c>
      <c r="P13" s="42" t="n">
        <f aca="false">O13/100</f>
        <v>0.707731348333615</v>
      </c>
      <c r="Q13" s="39" t="s">
        <v>23</v>
      </c>
    </row>
    <row r="14" customFormat="false" ht="26.5" hidden="false" customHeight="false" outlineLevel="0" collapsed="false">
      <c r="A14" s="44" t="n">
        <v>9</v>
      </c>
      <c r="B14" s="51" t="n">
        <v>408</v>
      </c>
      <c r="C14" s="52" t="n">
        <v>9</v>
      </c>
      <c r="D14" s="52" t="s">
        <v>36</v>
      </c>
      <c r="E14" s="31" t="n">
        <v>40600</v>
      </c>
      <c r="F14" s="32" t="n">
        <v>35</v>
      </c>
      <c r="G14" s="33" t="s">
        <v>55</v>
      </c>
      <c r="H14" s="34" t="s">
        <v>22</v>
      </c>
      <c r="I14" s="35" t="n">
        <v>0</v>
      </c>
      <c r="J14" s="36" t="n">
        <f aca="false">20*I14/50</f>
        <v>0</v>
      </c>
      <c r="K14" s="37" t="n">
        <v>0</v>
      </c>
      <c r="L14" s="38" t="n">
        <v>0</v>
      </c>
      <c r="M14" s="39" t="n">
        <v>6</v>
      </c>
      <c r="N14" s="40" t="n">
        <v>26.1</v>
      </c>
      <c r="O14" s="41" t="n">
        <f aca="false">J14+L14+N14</f>
        <v>26.1</v>
      </c>
      <c r="P14" s="42" t="n">
        <f aca="false">O14/100</f>
        <v>0.261</v>
      </c>
      <c r="Q14" s="39" t="s">
        <v>23</v>
      </c>
    </row>
    <row r="15" customFormat="false" ht="26.5" hidden="false" customHeight="false" outlineLevel="0" collapsed="false">
      <c r="A15" s="44" t="n">
        <v>10</v>
      </c>
      <c r="B15" s="51" t="n">
        <v>408</v>
      </c>
      <c r="C15" s="52" t="n">
        <v>10</v>
      </c>
      <c r="D15" s="52" t="s">
        <v>36</v>
      </c>
      <c r="E15" s="31" t="n">
        <v>40319</v>
      </c>
      <c r="F15" s="32" t="n">
        <v>35</v>
      </c>
      <c r="G15" s="33" t="s">
        <v>56</v>
      </c>
      <c r="H15" s="34" t="s">
        <v>22</v>
      </c>
      <c r="I15" s="35" t="n">
        <v>0</v>
      </c>
      <c r="J15" s="36" t="n">
        <f aca="false">20*I15/50</f>
        <v>0</v>
      </c>
      <c r="K15" s="37" t="n">
        <v>289</v>
      </c>
      <c r="L15" s="38" t="n">
        <f aca="false">40*248/K15</f>
        <v>34.3252595155709</v>
      </c>
      <c r="M15" s="39" t="n">
        <v>8.4</v>
      </c>
      <c r="N15" s="40" t="n">
        <f aca="false">40*M15/9.2</f>
        <v>36.5217391304348</v>
      </c>
      <c r="O15" s="41" t="n">
        <f aca="false">J15+L15+N15</f>
        <v>70.8469986460057</v>
      </c>
      <c r="P15" s="42" t="n">
        <f aca="false">O15/100</f>
        <v>0.708469986460057</v>
      </c>
      <c r="Q15" s="39" t="s">
        <v>23</v>
      </c>
    </row>
    <row r="16" customFormat="false" ht="15.8" hidden="false" customHeight="false" outlineLevel="0" collapsed="false">
      <c r="A16" s="43"/>
      <c r="B16" s="51"/>
      <c r="C16" s="52"/>
      <c r="D16" s="52"/>
      <c r="E16" s="52"/>
      <c r="F16" s="32"/>
      <c r="G16" s="33"/>
      <c r="H16" s="34"/>
      <c r="I16" s="35"/>
      <c r="J16" s="53"/>
      <c r="K16" s="54"/>
      <c r="L16" s="55"/>
      <c r="M16" s="56"/>
      <c r="N16" s="57"/>
      <c r="O16" s="41"/>
      <c r="P16" s="42"/>
      <c r="Q16" s="56"/>
    </row>
    <row r="17" customFormat="false" ht="19.35" hidden="false" customHeight="false" outlineLevel="0" collapsed="false">
      <c r="A17" s="58"/>
      <c r="B17" s="59"/>
      <c r="C17" s="60" t="s">
        <v>30</v>
      </c>
      <c r="D17" s="3"/>
      <c r="E17" s="61"/>
      <c r="F17" s="84"/>
      <c r="G17" s="84" t="s">
        <v>31</v>
      </c>
      <c r="H17" s="61"/>
      <c r="I17" s="63"/>
      <c r="J17" s="63"/>
      <c r="K17" s="63"/>
      <c r="L17" s="63"/>
      <c r="M17" s="63"/>
      <c r="N17" s="63"/>
      <c r="O17" s="63"/>
      <c r="P17" s="63"/>
      <c r="Q17" s="63"/>
    </row>
    <row r="18" customFormat="false" ht="19.35" hidden="false" customHeight="false" outlineLevel="0" collapsed="false">
      <c r="A18" s="58"/>
      <c r="B18" s="59"/>
      <c r="C18" s="60" t="s">
        <v>32</v>
      </c>
      <c r="D18" s="3"/>
      <c r="E18" s="61"/>
      <c r="F18" s="84"/>
      <c r="G18" s="84" t="s">
        <v>33</v>
      </c>
      <c r="H18" s="61"/>
      <c r="I18" s="63"/>
      <c r="J18" s="63"/>
      <c r="K18" s="63"/>
      <c r="L18" s="63"/>
      <c r="M18" s="63"/>
      <c r="N18" s="63"/>
      <c r="O18" s="63"/>
      <c r="P18" s="63"/>
      <c r="Q18" s="63"/>
    </row>
    <row r="19" customFormat="false" ht="17" hidden="false" customHeight="false" outlineLevel="0" collapsed="false">
      <c r="A19" s="64"/>
      <c r="B19" s="64"/>
      <c r="C19" s="64"/>
      <c r="D19" s="64"/>
      <c r="E19" s="65"/>
      <c r="F19" s="85"/>
      <c r="G19" s="85" t="s">
        <v>34</v>
      </c>
      <c r="H19" s="65"/>
      <c r="I19" s="65"/>
      <c r="J19" s="65"/>
      <c r="K19" s="65"/>
      <c r="L19" s="65"/>
      <c r="M19" s="65"/>
      <c r="N19" s="65"/>
      <c r="O19" s="65"/>
      <c r="P19" s="65"/>
      <c r="Q19" s="65"/>
    </row>
  </sheetData>
  <mergeCells count="4">
    <mergeCell ref="A1:Q1"/>
    <mergeCell ref="I4:J4"/>
    <mergeCell ref="K4:L4"/>
    <mergeCell ref="M4:N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LibreOffice/26.2.6.1$Windows_X86_64 LibreOffice_project/d1ee4fa77ef37aa4cfa80ea6fd156dcae5d60263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2017-11-02T11:42:23Z</dcterms:created>
  <dc:creator>Name</dc:creator>
  <dc:description/>
  <dc:language>ru-RU</dc:language>
  <cp:lastModifiedBy/>
  <cp:lastPrinted>2023-09-07T06:01:14Z</cp:lastPrinted>
  <dcterms:modified xsi:type="dcterms:W3CDTF">2026-10-07T21:49:22Z</dcterms:modified>
  <cp:revision>1</cp:revision>
  <dc:subject/>
  <dc:title/>
</cp:coreProperties>
</file>