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0" i="1" l="1"/>
  <c r="G70" i="1"/>
  <c r="H70" i="1"/>
  <c r="I70" i="1"/>
  <c r="J70" i="1"/>
  <c r="F80" i="1"/>
  <c r="G80" i="1"/>
  <c r="H80" i="1"/>
  <c r="I80" i="1"/>
  <c r="J80" i="1"/>
  <c r="L24" i="1" l="1"/>
  <c r="L195" i="1" l="1"/>
  <c r="L176" i="1"/>
  <c r="L157" i="1"/>
  <c r="L138" i="1"/>
  <c r="L119" i="1"/>
  <c r="L100" i="1"/>
  <c r="L81" i="1"/>
  <c r="L62" i="1"/>
  <c r="L4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B71" i="1"/>
  <c r="A71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195" i="1" l="1"/>
  <c r="J157" i="1"/>
  <c r="J138" i="1"/>
  <c r="J119" i="1"/>
  <c r="F100" i="1"/>
  <c r="I195" i="1"/>
  <c r="H195" i="1"/>
  <c r="G195" i="1"/>
  <c r="J176" i="1"/>
  <c r="I176" i="1"/>
  <c r="H176" i="1"/>
  <c r="G176" i="1"/>
  <c r="I157" i="1"/>
  <c r="H157" i="1"/>
  <c r="G157" i="1"/>
  <c r="I138" i="1"/>
  <c r="H138" i="1"/>
  <c r="G138" i="1"/>
  <c r="I119" i="1"/>
  <c r="H119" i="1"/>
  <c r="G119" i="1"/>
  <c r="J100" i="1"/>
  <c r="I100" i="1"/>
  <c r="H100" i="1"/>
  <c r="G100" i="1"/>
  <c r="J81" i="1"/>
  <c r="F81" i="1"/>
  <c r="I81" i="1"/>
  <c r="H81" i="1"/>
  <c r="G81" i="1"/>
  <c r="J62" i="1"/>
  <c r="I62" i="1"/>
  <c r="H62" i="1"/>
  <c r="F62" i="1"/>
  <c r="L196" i="1"/>
  <c r="G62" i="1"/>
  <c r="J43" i="1"/>
  <c r="I43" i="1"/>
  <c r="H43" i="1"/>
  <c r="G43" i="1"/>
  <c r="F43" i="1"/>
  <c r="F119" i="1"/>
  <c r="F138" i="1"/>
  <c r="F157" i="1"/>
  <c r="F176" i="1"/>
  <c r="F195" i="1"/>
  <c r="I24" i="1"/>
  <c r="F24" i="1"/>
  <c r="J24" i="1"/>
  <c r="H24" i="1"/>
  <c r="G24" i="1"/>
  <c r="J196" i="1" l="1"/>
  <c r="I196" i="1"/>
  <c r="H196" i="1"/>
  <c r="G196" i="1"/>
  <c r="F196" i="1"/>
</calcChain>
</file>

<file path=xl/sharedStrings.xml><?xml version="1.0" encoding="utf-8"?>
<sst xmlns="http://schemas.openxmlformats.org/spreadsheetml/2006/main" count="298" uniqueCount="109">
  <si>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</si>
  <si>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</si>
  <si>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</si>
  <si>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</si>
  <si>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</si>
  <si>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</si>
  <si>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</si>
  <si>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</si>
  <si>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</si>
  <si>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</si>
  <si>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</si>
  <si>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</si>
  <si>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</si>
  <si>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</si>
  <si>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</si>
  <si>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</si>
  <si>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</si>
  <si>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</si>
  <si>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</si>
  <si>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</si>
  <si>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</si>
  <si>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</si>
  <si>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</si>
  <si>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</si>
  <si>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</si>
  <si>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</si>
  <si>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</si>
  <si>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</si>
  <si>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</si>
  <si>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</si>
  <si>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</si>
  <si>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</si>
  <si>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</si>
  <si>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</si>
  <si>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</si>
  <si>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</si>
  <si>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</si>
  <si>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</si>
  <si>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</si>
  <si>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Солоднева Татьяна Васильевна</t>
  </si>
  <si>
    <t>Директор</t>
  </si>
  <si>
    <t>Таб.№24/96</t>
  </si>
  <si>
    <t>Хлеб пшеничный</t>
  </si>
  <si>
    <t>ПП</t>
  </si>
  <si>
    <t>Хлеб ржаной</t>
  </si>
  <si>
    <t>ТТК</t>
  </si>
  <si>
    <t>Чай с сахаром</t>
  </si>
  <si>
    <t>628/96г.</t>
  </si>
  <si>
    <t>698/97</t>
  </si>
  <si>
    <t>Десерт фруктовый (яблоко)</t>
  </si>
  <si>
    <t>Таб.24/96</t>
  </si>
  <si>
    <t>Рис оригинальный с мясом птицы</t>
  </si>
  <si>
    <t>Суп картофельный с горохом на кур.бульоне</t>
  </si>
  <si>
    <t>пром</t>
  </si>
  <si>
    <t>Компот из яблок (местное)</t>
  </si>
  <si>
    <t>Макароны отварные</t>
  </si>
  <si>
    <t>Бутерброд с сыром (батон в асс.)</t>
  </si>
  <si>
    <t>Каша молочная геркулесовая вязкая с маслом</t>
  </si>
  <si>
    <t>Таблица №4/96</t>
  </si>
  <si>
    <t>Чай с молоком</t>
  </si>
  <si>
    <t>630/96</t>
  </si>
  <si>
    <t>Суп из овощей на кур. бульоне</t>
  </si>
  <si>
    <t>132/96</t>
  </si>
  <si>
    <t>Котлета из говядины с гарниром (овощное соте)</t>
  </si>
  <si>
    <t>469/96;16/3/04</t>
  </si>
  <si>
    <t>Десерт фруктовый (мандарин)</t>
  </si>
  <si>
    <t>138/96</t>
  </si>
  <si>
    <t>Котлета куриная "Пожарская" с гарниром (сол.огурцом)</t>
  </si>
  <si>
    <t>Картофель запеченный</t>
  </si>
  <si>
    <t>240/96</t>
  </si>
  <si>
    <t>Компот из сливы</t>
  </si>
  <si>
    <t>ТТК 19,06,17г.</t>
  </si>
  <si>
    <t>Десерт фруктовый (груша)</t>
  </si>
  <si>
    <t>Макароны отварные с мясом прессованным и томатом</t>
  </si>
  <si>
    <t>Москва 2022г.</t>
  </si>
  <si>
    <t>Чай лимонный</t>
  </si>
  <si>
    <t>№629/96</t>
  </si>
  <si>
    <t>Батон в ассортименте</t>
  </si>
  <si>
    <t>Борщ из свежей капусты с картофелем на кур.бульоне</t>
  </si>
  <si>
    <t>110/96</t>
  </si>
  <si>
    <t>Тефтели с соусом (говядина,курица,хлеб)</t>
  </si>
  <si>
    <t>422/96</t>
  </si>
  <si>
    <t>Каша гречневая вязкая</t>
  </si>
  <si>
    <t>464/96</t>
  </si>
  <si>
    <t>булочное</t>
  </si>
  <si>
    <t>Булочка Десертная (повидло)</t>
  </si>
  <si>
    <t>Компот из груш п/с</t>
  </si>
  <si>
    <t>Акт от 06-09.06.2022г.</t>
  </si>
  <si>
    <t>Бутерброд с мясом прессованным (изд.кул,батон)</t>
  </si>
  <si>
    <t>Каша молочная рисовая с маслом</t>
  </si>
  <si>
    <t>Таб 24/96</t>
  </si>
  <si>
    <t>Печенье Сахарное 2шт.</t>
  </si>
  <si>
    <t>Суп крестьянский с крупой на кур.бульоне</t>
  </si>
  <si>
    <t>№ 174/97</t>
  </si>
  <si>
    <t>Гуляш из свинины (окорок)</t>
  </si>
  <si>
    <t>401/96</t>
  </si>
  <si>
    <t>469/96;516/3/04</t>
  </si>
  <si>
    <t>Напиток из лимона</t>
  </si>
  <si>
    <t>646/96;699/2004</t>
  </si>
  <si>
    <t>Котлеты Пикник с соусом томатным</t>
  </si>
  <si>
    <t>Картофельное пюре</t>
  </si>
  <si>
    <t>472/96</t>
  </si>
  <si>
    <t>Пром</t>
  </si>
  <si>
    <t>Щи из свежей капусты с картофелем на кур.бульоне</t>
  </si>
  <si>
    <t>120/96</t>
  </si>
  <si>
    <t>Гуляш из цыплят в томатном соусе</t>
  </si>
  <si>
    <t>Рис отварной с овощами</t>
  </si>
  <si>
    <t>460/2013 Самар.обл.</t>
  </si>
  <si>
    <t xml:space="preserve">ТТК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</si>
</sst>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80" activePane="bottomRight" state="frozen"/>
      <selection pane="topRight" activeCell="E1" sqref="E1"/>
      <selection pane="bottomLeft" activeCell="A6" sqref="A6"/>
      <selection pane="bottomRight" activeCell="E101" sqref="E10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/>
      <c r="D1" s="56"/>
      <c r="E1" s="56"/>
      <c r="F1" s="12" t="s">
        <v>16</v>
      </c>
      <c r="G1" s="2" t="s">
        <v>17</v>
      </c>
      <c r="H1" s="57" t="s">
        <v>40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39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17</v>
      </c>
      <c r="I3" s="48">
        <v>3</v>
      </c>
      <c r="J3" s="49">
        <v>2025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57</v>
      </c>
      <c r="F6" s="40">
        <v>205</v>
      </c>
      <c r="G6" s="40">
        <v>8.35</v>
      </c>
      <c r="H6" s="40">
        <v>9.82</v>
      </c>
      <c r="I6" s="40">
        <v>34.119999999999997</v>
      </c>
      <c r="J6" s="40">
        <v>258.26</v>
      </c>
      <c r="K6" s="41" t="s">
        <v>58</v>
      </c>
      <c r="L6" s="40"/>
    </row>
    <row r="7" spans="1:12" ht="15" x14ac:dyDescent="0.25">
      <c r="A7" s="23"/>
      <c r="B7" s="15"/>
      <c r="C7" s="11"/>
      <c r="D7" s="6" t="s">
        <v>26</v>
      </c>
      <c r="E7" s="42" t="s">
        <v>49</v>
      </c>
      <c r="F7" s="43">
        <v>100</v>
      </c>
      <c r="G7" s="43">
        <v>0.4</v>
      </c>
      <c r="H7" s="43">
        <v>0.4</v>
      </c>
      <c r="I7" s="43">
        <v>11.3</v>
      </c>
      <c r="J7" s="43">
        <v>50.4</v>
      </c>
      <c r="K7" s="44" t="s">
        <v>50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59</v>
      </c>
      <c r="F8" s="43">
        <v>200</v>
      </c>
      <c r="G8" s="43">
        <v>1.45</v>
      </c>
      <c r="H8" s="43">
        <v>1.75</v>
      </c>
      <c r="I8" s="43">
        <v>17.32</v>
      </c>
      <c r="J8" s="43">
        <v>90.83</v>
      </c>
      <c r="K8" s="44" t="s">
        <v>60</v>
      </c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26</v>
      </c>
      <c r="E11" s="42" t="s">
        <v>56</v>
      </c>
      <c r="F11" s="43">
        <v>35</v>
      </c>
      <c r="G11" s="43">
        <v>5.0999999999999996</v>
      </c>
      <c r="H11" s="43">
        <v>5.15</v>
      </c>
      <c r="I11" s="43">
        <v>10.28</v>
      </c>
      <c r="J11" s="43">
        <v>107.88</v>
      </c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540</v>
      </c>
      <c r="G13" s="19">
        <f t="shared" ref="G13:J13" si="0">SUM(G6:G12)</f>
        <v>15.299999999999999</v>
      </c>
      <c r="H13" s="19">
        <f t="shared" si="0"/>
        <v>17.12</v>
      </c>
      <c r="I13" s="19">
        <f t="shared" si="0"/>
        <v>73.02</v>
      </c>
      <c r="J13" s="19">
        <f t="shared" si="0"/>
        <v>507.36999999999995</v>
      </c>
      <c r="K13" s="25"/>
      <c r="L13" s="19">
        <v>78.680000000000007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61</v>
      </c>
      <c r="F15" s="43">
        <v>200</v>
      </c>
      <c r="G15" s="43">
        <v>8.6999999999999993</v>
      </c>
      <c r="H15" s="43">
        <v>9.56</v>
      </c>
      <c r="I15" s="43">
        <v>9.4600000000000009</v>
      </c>
      <c r="J15" s="43">
        <v>158.72</v>
      </c>
      <c r="K15" s="44" t="s">
        <v>62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63</v>
      </c>
      <c r="F16" s="43">
        <v>90</v>
      </c>
      <c r="G16" s="43">
        <v>9.5</v>
      </c>
      <c r="H16" s="43">
        <v>13.99</v>
      </c>
      <c r="I16" s="43">
        <v>7.79</v>
      </c>
      <c r="J16" s="43">
        <v>195.04</v>
      </c>
      <c r="K16" s="44" t="s">
        <v>45</v>
      </c>
      <c r="L16" s="43"/>
    </row>
    <row r="17" spans="1:12" ht="25.5" x14ac:dyDescent="0.25">
      <c r="A17" s="23"/>
      <c r="B17" s="15"/>
      <c r="C17" s="11"/>
      <c r="D17" s="7" t="s">
        <v>29</v>
      </c>
      <c r="E17" s="42" t="s">
        <v>55</v>
      </c>
      <c r="F17" s="43">
        <v>150</v>
      </c>
      <c r="G17" s="43">
        <v>5.65</v>
      </c>
      <c r="H17" s="43">
        <v>4.29</v>
      </c>
      <c r="I17" s="43">
        <v>36.020000000000003</v>
      </c>
      <c r="J17" s="43">
        <v>205.29</v>
      </c>
      <c r="K17" s="44" t="s">
        <v>64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54</v>
      </c>
      <c r="F18" s="43">
        <v>200</v>
      </c>
      <c r="G18" s="43">
        <v>0.18</v>
      </c>
      <c r="H18" s="43">
        <v>0.18</v>
      </c>
      <c r="I18" s="43">
        <v>28.36</v>
      </c>
      <c r="J18" s="43">
        <v>115.79</v>
      </c>
      <c r="K18" s="44" t="s">
        <v>48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42</v>
      </c>
      <c r="F19" s="43">
        <v>35</v>
      </c>
      <c r="G19" s="43">
        <v>2.66</v>
      </c>
      <c r="H19" s="43">
        <v>0.28000000000000003</v>
      </c>
      <c r="I19" s="43">
        <v>17.22</v>
      </c>
      <c r="J19" s="43">
        <v>82.04</v>
      </c>
      <c r="K19" s="44" t="s">
        <v>43</v>
      </c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44</v>
      </c>
      <c r="F20" s="43">
        <v>30</v>
      </c>
      <c r="G20" s="43">
        <v>2.04</v>
      </c>
      <c r="H20" s="43">
        <v>0.39</v>
      </c>
      <c r="I20" s="43">
        <v>11.94</v>
      </c>
      <c r="J20" s="43">
        <v>59.43</v>
      </c>
      <c r="K20" s="44" t="s">
        <v>43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705</v>
      </c>
      <c r="G23" s="19">
        <f t="shared" ref="G23:J23" si="1">SUM(G14:G22)</f>
        <v>28.73</v>
      </c>
      <c r="H23" s="19">
        <f t="shared" si="1"/>
        <v>28.69</v>
      </c>
      <c r="I23" s="19">
        <f t="shared" si="1"/>
        <v>110.78999999999999</v>
      </c>
      <c r="J23" s="19">
        <f t="shared" si="1"/>
        <v>816.30999999999983</v>
      </c>
      <c r="K23" s="25"/>
      <c r="L23" s="19">
        <v>110.17</v>
      </c>
    </row>
    <row r="24" spans="1:12" ht="15.75" thickBot="1" x14ac:dyDescent="0.2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1245</v>
      </c>
      <c r="G24" s="32">
        <f t="shared" ref="G24:J24" si="2">G13+G23</f>
        <v>44.03</v>
      </c>
      <c r="H24" s="32">
        <f t="shared" si="2"/>
        <v>45.81</v>
      </c>
      <c r="I24" s="32">
        <f t="shared" si="2"/>
        <v>183.81</v>
      </c>
      <c r="J24" s="32">
        <f t="shared" si="2"/>
        <v>1323.6799999999998</v>
      </c>
      <c r="K24" s="32"/>
      <c r="L24" s="32">
        <f>L13+L23</f>
        <v>188.85000000000002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51</v>
      </c>
      <c r="F25" s="40">
        <v>190</v>
      </c>
      <c r="G25" s="51">
        <v>14.75</v>
      </c>
      <c r="H25" s="40">
        <v>14.29</v>
      </c>
      <c r="I25" s="40">
        <v>41.67</v>
      </c>
      <c r="J25" s="40">
        <v>354.32</v>
      </c>
      <c r="K25" s="41" t="s">
        <v>45</v>
      </c>
      <c r="L25" s="40"/>
    </row>
    <row r="26" spans="1:12" ht="25.5" x14ac:dyDescent="0.25">
      <c r="A26" s="14"/>
      <c r="B26" s="15"/>
      <c r="C26" s="11"/>
      <c r="D26" s="6" t="s">
        <v>26</v>
      </c>
      <c r="E26" s="42" t="s">
        <v>65</v>
      </c>
      <c r="F26" s="43">
        <v>70</v>
      </c>
      <c r="G26" s="43">
        <v>0.56000000000000005</v>
      </c>
      <c r="H26" s="43">
        <v>0.14000000000000001</v>
      </c>
      <c r="I26" s="43">
        <v>5.25</v>
      </c>
      <c r="J26" s="43">
        <v>24.5</v>
      </c>
      <c r="K26" s="44" t="s">
        <v>41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46</v>
      </c>
      <c r="F27" s="43">
        <v>200</v>
      </c>
      <c r="G27" s="43"/>
      <c r="H27" s="43"/>
      <c r="I27" s="43">
        <v>14.97</v>
      </c>
      <c r="J27" s="43">
        <v>66.180000000000007</v>
      </c>
      <c r="K27" s="44" t="s">
        <v>47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42</v>
      </c>
      <c r="F28" s="43">
        <v>40</v>
      </c>
      <c r="G28" s="43">
        <v>3.04</v>
      </c>
      <c r="H28" s="43">
        <v>0.32</v>
      </c>
      <c r="I28" s="43">
        <v>19.68</v>
      </c>
      <c r="J28" s="43">
        <v>93.76</v>
      </c>
      <c r="K28" s="44" t="s">
        <v>53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3">SUM(G25:G31)</f>
        <v>18.350000000000001</v>
      </c>
      <c r="H32" s="19">
        <f t="shared" ref="H32" si="4">SUM(H25:H31)</f>
        <v>14.75</v>
      </c>
      <c r="I32" s="19">
        <f t="shared" ref="I32" si="5">SUM(I25:I31)</f>
        <v>81.569999999999993</v>
      </c>
      <c r="J32" s="19">
        <f t="shared" ref="J32" si="6">SUM(J25:J31)</f>
        <v>538.76</v>
      </c>
      <c r="K32" s="25"/>
      <c r="L32" s="19">
        <v>78.680000000000007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52</v>
      </c>
      <c r="F34" s="43">
        <v>200</v>
      </c>
      <c r="G34" s="43">
        <v>11.31</v>
      </c>
      <c r="H34" s="43">
        <v>9.48</v>
      </c>
      <c r="I34" s="43">
        <v>15.8</v>
      </c>
      <c r="J34" s="43">
        <v>193.72</v>
      </c>
      <c r="K34" s="44" t="s">
        <v>66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67</v>
      </c>
      <c r="F35" s="43">
        <v>90</v>
      </c>
      <c r="G35" s="43">
        <v>12</v>
      </c>
      <c r="H35" s="43">
        <v>12.15</v>
      </c>
      <c r="I35" s="43">
        <v>11.49</v>
      </c>
      <c r="J35" s="43">
        <v>203.27</v>
      </c>
      <c r="K35" s="44" t="s">
        <v>45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68</v>
      </c>
      <c r="F36" s="43">
        <v>150</v>
      </c>
      <c r="G36" s="43">
        <v>3.09</v>
      </c>
      <c r="H36" s="43">
        <v>6.86</v>
      </c>
      <c r="I36" s="43">
        <v>25.18</v>
      </c>
      <c r="J36" s="43">
        <v>174.82</v>
      </c>
      <c r="K36" s="44" t="s">
        <v>69</v>
      </c>
      <c r="L36" s="43"/>
    </row>
    <row r="37" spans="1:12" ht="25.5" x14ac:dyDescent="0.25">
      <c r="A37" s="14"/>
      <c r="B37" s="15"/>
      <c r="C37" s="11"/>
      <c r="D37" s="7" t="s">
        <v>30</v>
      </c>
      <c r="E37" s="42" t="s">
        <v>70</v>
      </c>
      <c r="F37" s="43">
        <v>200</v>
      </c>
      <c r="G37" s="43">
        <v>0.16</v>
      </c>
      <c r="H37" s="43">
        <v>0.06</v>
      </c>
      <c r="I37" s="43">
        <v>21.88</v>
      </c>
      <c r="J37" s="43">
        <v>88.7</v>
      </c>
      <c r="K37" s="44" t="s">
        <v>71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42</v>
      </c>
      <c r="F38" s="43">
        <v>40</v>
      </c>
      <c r="G38" s="43">
        <v>3.04</v>
      </c>
      <c r="H38" s="43">
        <v>0.32</v>
      </c>
      <c r="I38" s="43">
        <v>19.68</v>
      </c>
      <c r="J38" s="43">
        <v>93.76</v>
      </c>
      <c r="K38" s="44" t="s">
        <v>53</v>
      </c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44</v>
      </c>
      <c r="F39" s="43">
        <v>20</v>
      </c>
      <c r="G39" s="43">
        <v>1.36</v>
      </c>
      <c r="H39" s="43">
        <v>0.26</v>
      </c>
      <c r="I39" s="43">
        <v>7.96</v>
      </c>
      <c r="J39" s="43">
        <v>39.619999999999997</v>
      </c>
      <c r="K39" s="44" t="s">
        <v>45</v>
      </c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700</v>
      </c>
      <c r="G42" s="19">
        <f t="shared" ref="G42" si="7">SUM(G33:G41)</f>
        <v>30.96</v>
      </c>
      <c r="H42" s="19">
        <f t="shared" ref="H42" si="8">SUM(H33:H41)</f>
        <v>29.130000000000003</v>
      </c>
      <c r="I42" s="19">
        <f t="shared" ref="I42" si="9">SUM(I33:I41)</f>
        <v>101.99</v>
      </c>
      <c r="J42" s="19">
        <f t="shared" ref="J42" si="10">SUM(J33:J41)</f>
        <v>793.89</v>
      </c>
      <c r="K42" s="25"/>
      <c r="L42" s="19">
        <v>110.17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1200</v>
      </c>
      <c r="G43" s="32">
        <f t="shared" ref="G43" si="11">G32+G42</f>
        <v>49.31</v>
      </c>
      <c r="H43" s="32">
        <f t="shared" ref="H43" si="12">H32+H42</f>
        <v>43.88</v>
      </c>
      <c r="I43" s="32">
        <f t="shared" ref="I43" si="13">I32+I42</f>
        <v>183.56</v>
      </c>
      <c r="J43" s="32">
        <f t="shared" ref="J43:L43" si="14">J32+J42</f>
        <v>1332.65</v>
      </c>
      <c r="K43" s="32"/>
      <c r="L43" s="32">
        <f t="shared" si="14"/>
        <v>188.85000000000002</v>
      </c>
    </row>
    <row r="44" spans="1:12" ht="25.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73</v>
      </c>
      <c r="F44" s="40">
        <v>200</v>
      </c>
      <c r="G44" s="40">
        <v>8.2200000000000006</v>
      </c>
      <c r="H44" s="40">
        <v>10.6</v>
      </c>
      <c r="I44" s="40">
        <v>43.05</v>
      </c>
      <c r="J44" s="40">
        <v>300.52999999999997</v>
      </c>
      <c r="K44" s="41" t="s">
        <v>74</v>
      </c>
      <c r="L44" s="40"/>
    </row>
    <row r="45" spans="1:12" ht="25.5" x14ac:dyDescent="0.25">
      <c r="A45" s="23"/>
      <c r="B45" s="15"/>
      <c r="C45" s="11"/>
      <c r="D45" s="6" t="s">
        <v>26</v>
      </c>
      <c r="E45" s="42" t="s">
        <v>72</v>
      </c>
      <c r="F45" s="43">
        <v>90</v>
      </c>
      <c r="G45" s="43">
        <v>0.36</v>
      </c>
      <c r="H45" s="43">
        <v>0.27</v>
      </c>
      <c r="I45" s="43">
        <v>9.27</v>
      </c>
      <c r="J45" s="43">
        <v>40.950000000000003</v>
      </c>
      <c r="K45" s="44" t="s">
        <v>41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75</v>
      </c>
      <c r="F46" s="43">
        <v>200</v>
      </c>
      <c r="G46" s="43">
        <v>0.08</v>
      </c>
      <c r="H46" s="43">
        <v>0.01</v>
      </c>
      <c r="I46" s="43">
        <v>15.21</v>
      </c>
      <c r="J46" s="43">
        <v>61.25</v>
      </c>
      <c r="K46" s="44" t="s">
        <v>76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77</v>
      </c>
      <c r="F47" s="43">
        <v>35</v>
      </c>
      <c r="G47" s="43">
        <v>2.63</v>
      </c>
      <c r="H47" s="43">
        <v>1.02</v>
      </c>
      <c r="I47" s="43">
        <v>17.989999999999998</v>
      </c>
      <c r="J47" s="43">
        <v>91.6</v>
      </c>
      <c r="K47" s="44" t="s">
        <v>43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525</v>
      </c>
      <c r="G51" s="19">
        <f t="shared" ref="G51" si="15">SUM(G44:G50)</f>
        <v>11.29</v>
      </c>
      <c r="H51" s="19">
        <f t="shared" ref="H51" si="16">SUM(H44:H50)</f>
        <v>11.899999999999999</v>
      </c>
      <c r="I51" s="19">
        <f t="shared" ref="I51" si="17">SUM(I44:I50)</f>
        <v>85.52</v>
      </c>
      <c r="J51" s="19">
        <f t="shared" ref="J51" si="18">SUM(J44:J50)</f>
        <v>494.32999999999993</v>
      </c>
      <c r="K51" s="25"/>
      <c r="L51" s="19">
        <v>78.680000000000007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78</v>
      </c>
      <c r="F53" s="43">
        <v>200</v>
      </c>
      <c r="G53" s="43">
        <v>1.66</v>
      </c>
      <c r="H53" s="43">
        <v>4.0599999999999996</v>
      </c>
      <c r="I53" s="43">
        <v>11.02</v>
      </c>
      <c r="J53" s="43">
        <v>87.26</v>
      </c>
      <c r="K53" s="44" t="s">
        <v>79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80</v>
      </c>
      <c r="F54" s="43">
        <v>90</v>
      </c>
      <c r="G54" s="43">
        <v>9.26</v>
      </c>
      <c r="H54" s="43">
        <v>11.49</v>
      </c>
      <c r="I54" s="43">
        <v>10.55</v>
      </c>
      <c r="J54" s="43">
        <v>182.65</v>
      </c>
      <c r="K54" s="44" t="s">
        <v>81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82</v>
      </c>
      <c r="F55" s="43">
        <v>150</v>
      </c>
      <c r="G55" s="43">
        <v>4.58</v>
      </c>
      <c r="H55" s="43">
        <v>4.8099999999999996</v>
      </c>
      <c r="I55" s="43">
        <v>22.12</v>
      </c>
      <c r="J55" s="43">
        <v>150.09</v>
      </c>
      <c r="K55" s="44" t="s">
        <v>83</v>
      </c>
      <c r="L55" s="43"/>
    </row>
    <row r="56" spans="1:12" ht="38.25" x14ac:dyDescent="0.25">
      <c r="A56" s="23"/>
      <c r="B56" s="15"/>
      <c r="C56" s="11"/>
      <c r="D56" s="7" t="s">
        <v>30</v>
      </c>
      <c r="E56" s="42" t="s">
        <v>86</v>
      </c>
      <c r="F56" s="43">
        <v>200</v>
      </c>
      <c r="G56" s="43">
        <v>0.01</v>
      </c>
      <c r="H56" s="43">
        <v>0.01</v>
      </c>
      <c r="I56" s="43">
        <v>6.92</v>
      </c>
      <c r="J56" s="43">
        <v>27.76</v>
      </c>
      <c r="K56" s="44" t="s">
        <v>87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42</v>
      </c>
      <c r="F57" s="43">
        <v>25</v>
      </c>
      <c r="G57" s="43">
        <v>1.9</v>
      </c>
      <c r="H57" s="43">
        <v>0.2</v>
      </c>
      <c r="I57" s="43">
        <v>12.3</v>
      </c>
      <c r="J57" s="43">
        <v>58.6</v>
      </c>
      <c r="K57" s="44" t="s">
        <v>43</v>
      </c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44</v>
      </c>
      <c r="F58" s="43">
        <v>25</v>
      </c>
      <c r="G58" s="43">
        <v>1.7</v>
      </c>
      <c r="H58" s="43">
        <v>0.33</v>
      </c>
      <c r="I58" s="43">
        <v>9.9499999999999993</v>
      </c>
      <c r="J58" s="43">
        <v>49.57</v>
      </c>
      <c r="K58" s="44" t="s">
        <v>43</v>
      </c>
      <c r="L58" s="43"/>
    </row>
    <row r="59" spans="1:12" ht="15" x14ac:dyDescent="0.25">
      <c r="A59" s="23"/>
      <c r="B59" s="15"/>
      <c r="C59" s="11"/>
      <c r="D59" s="6" t="s">
        <v>84</v>
      </c>
      <c r="E59" s="42" t="s">
        <v>85</v>
      </c>
      <c r="F59" s="43">
        <v>50</v>
      </c>
      <c r="G59" s="43">
        <v>3.9</v>
      </c>
      <c r="H59" s="43">
        <v>3.72</v>
      </c>
      <c r="I59" s="43">
        <v>32.17</v>
      </c>
      <c r="J59" s="43">
        <v>177.76</v>
      </c>
      <c r="K59" s="44" t="s">
        <v>45</v>
      </c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740</v>
      </c>
      <c r="G61" s="19">
        <f t="shared" ref="G61" si="19">SUM(G52:G60)</f>
        <v>23.009999999999998</v>
      </c>
      <c r="H61" s="19">
        <f t="shared" ref="H61" si="20">SUM(H52:H60)</f>
        <v>24.619999999999997</v>
      </c>
      <c r="I61" s="19">
        <f t="shared" ref="I61" si="21">SUM(I52:I60)</f>
        <v>105.03</v>
      </c>
      <c r="J61" s="19">
        <f t="shared" ref="J61" si="22">SUM(J52:J60)</f>
        <v>733.69</v>
      </c>
      <c r="K61" s="25"/>
      <c r="L61" s="19">
        <v>110.17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1265</v>
      </c>
      <c r="G62" s="32">
        <f t="shared" ref="G62" si="23">G51+G61</f>
        <v>34.299999999999997</v>
      </c>
      <c r="H62" s="32">
        <f t="shared" ref="H62" si="24">H51+H61</f>
        <v>36.519999999999996</v>
      </c>
      <c r="I62" s="32">
        <f t="shared" ref="I62" si="25">I51+I61</f>
        <v>190.55</v>
      </c>
      <c r="J62" s="32">
        <f t="shared" ref="J62:L62" si="26">J51+J61</f>
        <v>1228.02</v>
      </c>
      <c r="K62" s="32"/>
      <c r="L62" s="32">
        <f t="shared" si="26"/>
        <v>188.85000000000002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89</v>
      </c>
      <c r="F63" s="40">
        <v>205</v>
      </c>
      <c r="G63" s="40">
        <v>6</v>
      </c>
      <c r="H63" s="40">
        <v>7.51</v>
      </c>
      <c r="I63" s="40">
        <v>39.54</v>
      </c>
      <c r="J63" s="40">
        <v>249.75</v>
      </c>
      <c r="K63" s="41" t="s">
        <v>90</v>
      </c>
      <c r="L63" s="40"/>
    </row>
    <row r="64" spans="1:12" ht="15" x14ac:dyDescent="0.25">
      <c r="A64" s="23"/>
      <c r="B64" s="15"/>
      <c r="C64" s="11"/>
      <c r="D64" s="6" t="s">
        <v>26</v>
      </c>
      <c r="E64" s="42" t="s">
        <v>49</v>
      </c>
      <c r="F64" s="43">
        <v>80</v>
      </c>
      <c r="G64" s="43">
        <v>0.32</v>
      </c>
      <c r="H64" s="43">
        <v>0.32</v>
      </c>
      <c r="I64" s="43">
        <v>7.84</v>
      </c>
      <c r="J64" s="43">
        <v>35.520000000000003</v>
      </c>
      <c r="K64" s="44" t="s">
        <v>50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46</v>
      </c>
      <c r="F65" s="43">
        <v>200</v>
      </c>
      <c r="G65" s="43"/>
      <c r="H65" s="43"/>
      <c r="I65" s="43">
        <v>14.97</v>
      </c>
      <c r="J65" s="43">
        <v>66.180000000000007</v>
      </c>
      <c r="K65" s="44" t="s">
        <v>47</v>
      </c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26</v>
      </c>
      <c r="E68" s="42" t="s">
        <v>88</v>
      </c>
      <c r="F68" s="43">
        <v>45</v>
      </c>
      <c r="G68" s="43">
        <v>2.1</v>
      </c>
      <c r="H68" s="43">
        <v>1.1299999999999999</v>
      </c>
      <c r="I68" s="43">
        <v>12.85</v>
      </c>
      <c r="J68" s="43">
        <v>69.989999999999995</v>
      </c>
      <c r="K68" s="44" t="s">
        <v>45</v>
      </c>
      <c r="L68" s="43"/>
    </row>
    <row r="69" spans="1:12" ht="15" x14ac:dyDescent="0.25">
      <c r="A69" s="23"/>
      <c r="B69" s="15"/>
      <c r="C69" s="11"/>
      <c r="D69" s="6" t="s">
        <v>84</v>
      </c>
      <c r="E69" s="42" t="s">
        <v>91</v>
      </c>
      <c r="F69" s="43">
        <v>24</v>
      </c>
      <c r="G69" s="43">
        <v>1.8</v>
      </c>
      <c r="H69" s="43">
        <v>2.35</v>
      </c>
      <c r="I69" s="43">
        <v>17.86</v>
      </c>
      <c r="J69" s="43">
        <v>99.79</v>
      </c>
      <c r="K69" s="44" t="s">
        <v>45</v>
      </c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554</v>
      </c>
      <c r="G70" s="19">
        <f t="shared" ref="G70" si="27">SUM(G63:G69)</f>
        <v>10.220000000000001</v>
      </c>
      <c r="H70" s="19">
        <f t="shared" ref="H70" si="28">SUM(H63:H69)</f>
        <v>11.31</v>
      </c>
      <c r="I70" s="19">
        <f t="shared" ref="I70" si="29">SUM(I63:I69)</f>
        <v>93.059999999999988</v>
      </c>
      <c r="J70" s="19">
        <f t="shared" ref="J70" si="30">SUM(J63:J69)</f>
        <v>521.23</v>
      </c>
      <c r="K70" s="25"/>
      <c r="L70" s="19">
        <v>78.680000000000007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92</v>
      </c>
      <c r="F72" s="43">
        <v>200</v>
      </c>
      <c r="G72" s="43">
        <v>1.82</v>
      </c>
      <c r="H72" s="43">
        <v>4.16</v>
      </c>
      <c r="I72" s="43">
        <v>11.06</v>
      </c>
      <c r="J72" s="43">
        <v>88.96</v>
      </c>
      <c r="K72" s="44" t="s">
        <v>93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94</v>
      </c>
      <c r="F73" s="43">
        <v>100</v>
      </c>
      <c r="G73" s="43">
        <v>11.22</v>
      </c>
      <c r="H73" s="43">
        <v>29.63</v>
      </c>
      <c r="I73" s="43">
        <v>3.62</v>
      </c>
      <c r="J73" s="43">
        <v>326.02999999999997</v>
      </c>
      <c r="K73" s="44" t="s">
        <v>95</v>
      </c>
      <c r="L73" s="43"/>
    </row>
    <row r="74" spans="1:12" ht="25.5" x14ac:dyDescent="0.25">
      <c r="A74" s="23"/>
      <c r="B74" s="15"/>
      <c r="C74" s="11"/>
      <c r="D74" s="7" t="s">
        <v>29</v>
      </c>
      <c r="E74" s="42" t="s">
        <v>55</v>
      </c>
      <c r="F74" s="43">
        <v>150</v>
      </c>
      <c r="G74" s="43">
        <v>5.65</v>
      </c>
      <c r="H74" s="43">
        <v>4.29</v>
      </c>
      <c r="I74" s="43">
        <v>36.020000000000003</v>
      </c>
      <c r="J74" s="43">
        <v>205.29</v>
      </c>
      <c r="K74" s="44" t="s">
        <v>96</v>
      </c>
      <c r="L74" s="43"/>
    </row>
    <row r="75" spans="1:12" ht="25.5" x14ac:dyDescent="0.25">
      <c r="A75" s="23"/>
      <c r="B75" s="15"/>
      <c r="C75" s="11"/>
      <c r="D75" s="7" t="s">
        <v>30</v>
      </c>
      <c r="E75" s="42" t="s">
        <v>97</v>
      </c>
      <c r="F75" s="43">
        <v>200</v>
      </c>
      <c r="G75" s="43">
        <v>0.14000000000000001</v>
      </c>
      <c r="H75" s="43">
        <v>0.02</v>
      </c>
      <c r="I75" s="43">
        <v>24.43</v>
      </c>
      <c r="J75" s="43">
        <v>98.46</v>
      </c>
      <c r="K75" s="44" t="s">
        <v>98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42</v>
      </c>
      <c r="F76" s="43">
        <v>25</v>
      </c>
      <c r="G76" s="43">
        <v>1.9</v>
      </c>
      <c r="H76" s="43">
        <v>0.2</v>
      </c>
      <c r="I76" s="43">
        <v>12.3</v>
      </c>
      <c r="J76" s="43">
        <v>58.6</v>
      </c>
      <c r="K76" s="44" t="s">
        <v>43</v>
      </c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44</v>
      </c>
      <c r="F77" s="43">
        <v>25</v>
      </c>
      <c r="G77" s="43">
        <v>1.7</v>
      </c>
      <c r="H77" s="43">
        <v>0.33</v>
      </c>
      <c r="I77" s="43">
        <v>9.9499999999999993</v>
      </c>
      <c r="J77" s="43">
        <v>49.57</v>
      </c>
      <c r="K77" s="44" t="s">
        <v>43</v>
      </c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31">SUM(G71:G79)</f>
        <v>22.43</v>
      </c>
      <c r="H80" s="19">
        <f t="shared" ref="H80" si="32">SUM(H71:H79)</f>
        <v>38.630000000000003</v>
      </c>
      <c r="I80" s="19">
        <f t="shared" ref="I80" si="33">SUM(I71:I79)</f>
        <v>97.38</v>
      </c>
      <c r="J80" s="19">
        <f t="shared" ref="J80" si="34">SUM(J71:J79)</f>
        <v>826.91000000000008</v>
      </c>
      <c r="K80" s="25"/>
      <c r="L80" s="19">
        <v>110.17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1254</v>
      </c>
      <c r="G81" s="32">
        <f t="shared" ref="G81" si="35">G70+G80</f>
        <v>32.65</v>
      </c>
      <c r="H81" s="32">
        <f t="shared" ref="H81" si="36">H70+H80</f>
        <v>49.940000000000005</v>
      </c>
      <c r="I81" s="32">
        <f t="shared" ref="I81" si="37">I70+I80</f>
        <v>190.44</v>
      </c>
      <c r="J81" s="32">
        <f t="shared" ref="J81:L81" si="38">J70+J80</f>
        <v>1348.14</v>
      </c>
      <c r="K81" s="32"/>
      <c r="L81" s="32">
        <f t="shared" si="38"/>
        <v>188.85000000000002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99</v>
      </c>
      <c r="F82" s="40">
        <v>100</v>
      </c>
      <c r="G82" s="40">
        <v>5.68</v>
      </c>
      <c r="H82" s="40">
        <v>17.34</v>
      </c>
      <c r="I82" s="40">
        <v>8.2899999999999991</v>
      </c>
      <c r="J82" s="40">
        <v>211.91</v>
      </c>
      <c r="K82" s="41" t="s">
        <v>45</v>
      </c>
      <c r="L82" s="40"/>
    </row>
    <row r="83" spans="1:12" ht="15" x14ac:dyDescent="0.25">
      <c r="A83" s="23"/>
      <c r="B83" s="15"/>
      <c r="C83" s="11"/>
      <c r="D83" s="6" t="s">
        <v>21</v>
      </c>
      <c r="E83" s="42" t="s">
        <v>100</v>
      </c>
      <c r="F83" s="43">
        <v>150</v>
      </c>
      <c r="G83" s="43">
        <v>3.3</v>
      </c>
      <c r="H83" s="43">
        <v>4.9800000000000004</v>
      </c>
      <c r="I83" s="43">
        <v>22.06</v>
      </c>
      <c r="J83" s="43">
        <v>146.26</v>
      </c>
      <c r="K83" s="44" t="s">
        <v>101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75</v>
      </c>
      <c r="F84" s="43">
        <v>200</v>
      </c>
      <c r="G84" s="43">
        <v>0.08</v>
      </c>
      <c r="H84" s="43">
        <v>0.01</v>
      </c>
      <c r="I84" s="43">
        <v>15.21</v>
      </c>
      <c r="J84" s="43">
        <v>61.25</v>
      </c>
      <c r="K84" s="44" t="s">
        <v>76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42</v>
      </c>
      <c r="F85" s="43">
        <v>50</v>
      </c>
      <c r="G85" s="43">
        <v>3.8</v>
      </c>
      <c r="H85" s="43">
        <v>0.4</v>
      </c>
      <c r="I85" s="43">
        <v>24.6</v>
      </c>
      <c r="J85" s="43">
        <v>117.2</v>
      </c>
      <c r="K85" s="44" t="s">
        <v>102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39">SUM(G82:G88)</f>
        <v>12.86</v>
      </c>
      <c r="H89" s="19">
        <f t="shared" ref="H89" si="40">SUM(H82:H88)</f>
        <v>22.73</v>
      </c>
      <c r="I89" s="19">
        <f t="shared" ref="I89" si="41">SUM(I82:I88)</f>
        <v>70.16</v>
      </c>
      <c r="J89" s="19">
        <f t="shared" ref="J89" si="42">SUM(J82:J88)</f>
        <v>536.62</v>
      </c>
      <c r="K89" s="25"/>
      <c r="L89" s="19">
        <v>78.680000000000007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103</v>
      </c>
      <c r="F91" s="43">
        <v>200</v>
      </c>
      <c r="G91" s="43">
        <v>9.08</v>
      </c>
      <c r="H91" s="43">
        <v>10.61</v>
      </c>
      <c r="I91" s="43">
        <v>7.74</v>
      </c>
      <c r="J91" s="43">
        <v>162.76</v>
      </c>
      <c r="K91" s="44" t="s">
        <v>104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105</v>
      </c>
      <c r="F92" s="43">
        <v>100</v>
      </c>
      <c r="G92" s="43">
        <v>13.59</v>
      </c>
      <c r="H92" s="43">
        <v>11.09</v>
      </c>
      <c r="I92" s="43">
        <v>3.09</v>
      </c>
      <c r="J92" s="43">
        <v>166.52</v>
      </c>
      <c r="K92" s="44" t="s">
        <v>95</v>
      </c>
      <c r="L92" s="43"/>
    </row>
    <row r="93" spans="1:12" ht="38.25" x14ac:dyDescent="0.25">
      <c r="A93" s="23"/>
      <c r="B93" s="15"/>
      <c r="C93" s="11"/>
      <c r="D93" s="7" t="s">
        <v>29</v>
      </c>
      <c r="E93" s="42" t="s">
        <v>106</v>
      </c>
      <c r="F93" s="43">
        <v>150</v>
      </c>
      <c r="G93" s="43">
        <v>3.72</v>
      </c>
      <c r="H93" s="43">
        <v>5.51</v>
      </c>
      <c r="I93" s="43">
        <v>37.119999999999997</v>
      </c>
      <c r="J93" s="43">
        <v>212.9</v>
      </c>
      <c r="K93" s="44" t="s">
        <v>107</v>
      </c>
      <c r="L93" s="43"/>
    </row>
    <row r="94" spans="1:12" ht="25.5" x14ac:dyDescent="0.25">
      <c r="A94" s="23"/>
      <c r="B94" s="15"/>
      <c r="C94" s="11"/>
      <c r="D94" s="7" t="s">
        <v>30</v>
      </c>
      <c r="E94" s="42" t="s">
        <v>70</v>
      </c>
      <c r="F94" s="43">
        <v>200</v>
      </c>
      <c r="G94" s="43">
        <v>0.16</v>
      </c>
      <c r="H94" s="43">
        <v>0.06</v>
      </c>
      <c r="I94" s="43">
        <v>21.88</v>
      </c>
      <c r="J94" s="43">
        <v>88.7</v>
      </c>
      <c r="K94" s="44" t="s">
        <v>71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42</v>
      </c>
      <c r="F95" s="43">
        <v>30</v>
      </c>
      <c r="G95" s="43">
        <v>2.2799999999999998</v>
      </c>
      <c r="H95" s="43">
        <v>0.24</v>
      </c>
      <c r="I95" s="43">
        <v>14.76</v>
      </c>
      <c r="J95" s="43">
        <v>70.319999999999993</v>
      </c>
      <c r="K95" s="44" t="s">
        <v>43</v>
      </c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44</v>
      </c>
      <c r="F96" s="43">
        <v>20</v>
      </c>
      <c r="G96" s="43">
        <v>1.36</v>
      </c>
      <c r="H96" s="43">
        <v>0.26</v>
      </c>
      <c r="I96" s="43">
        <v>7.96</v>
      </c>
      <c r="J96" s="43">
        <v>39.619999999999997</v>
      </c>
      <c r="K96" s="44" t="s">
        <v>108</v>
      </c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700</v>
      </c>
      <c r="G99" s="19">
        <f t="shared" ref="G99" si="43">SUM(G90:G98)</f>
        <v>30.19</v>
      </c>
      <c r="H99" s="19">
        <f t="shared" ref="H99" si="44">SUM(H90:H98)</f>
        <v>27.77</v>
      </c>
      <c r="I99" s="19">
        <f t="shared" ref="I99" si="45">SUM(I90:I98)</f>
        <v>92.55</v>
      </c>
      <c r="J99" s="19">
        <f t="shared" ref="J99" si="46">SUM(J90:J98)</f>
        <v>740.82</v>
      </c>
      <c r="K99" s="25"/>
      <c r="L99" s="19">
        <v>110.17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1200</v>
      </c>
      <c r="G100" s="32">
        <f t="shared" ref="G100" si="47">G89+G99</f>
        <v>43.05</v>
      </c>
      <c r="H100" s="32">
        <f t="shared" ref="H100" si="48">H89+H99</f>
        <v>50.5</v>
      </c>
      <c r="I100" s="32">
        <f t="shared" ref="I100" si="49">I89+I99</f>
        <v>162.70999999999998</v>
      </c>
      <c r="J100" s="32">
        <f t="shared" ref="J100:L100" si="50">J89+J99</f>
        <v>1277.44</v>
      </c>
      <c r="K100" s="32"/>
      <c r="L100" s="32">
        <f t="shared" si="50"/>
        <v>188.85000000000002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1">SUM(G101:G107)</f>
        <v>0</v>
      </c>
      <c r="H108" s="19">
        <f t="shared" si="51"/>
        <v>0</v>
      </c>
      <c r="I108" s="19">
        <f t="shared" si="51"/>
        <v>0</v>
      </c>
      <c r="J108" s="19">
        <f t="shared" si="51"/>
        <v>0</v>
      </c>
      <c r="K108" s="25"/>
      <c r="L108" s="19"/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2">SUM(G109:G117)</f>
        <v>0</v>
      </c>
      <c r="H118" s="19">
        <f t="shared" si="52"/>
        <v>0</v>
      </c>
      <c r="I118" s="19">
        <f t="shared" si="52"/>
        <v>0</v>
      </c>
      <c r="J118" s="19">
        <f t="shared" si="52"/>
        <v>0</v>
      </c>
      <c r="K118" s="25"/>
      <c r="L118" s="19"/>
    </row>
    <row r="119" spans="1:12" ht="15.75" thickBot="1" x14ac:dyDescent="0.25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0</v>
      </c>
      <c r="G119" s="32">
        <f t="shared" ref="G119" si="53">G108+G118</f>
        <v>0</v>
      </c>
      <c r="H119" s="32">
        <f t="shared" ref="H119" si="54">H108+H118</f>
        <v>0</v>
      </c>
      <c r="I119" s="32">
        <f t="shared" ref="I119" si="55">I108+I118</f>
        <v>0</v>
      </c>
      <c r="J119" s="32">
        <f t="shared" ref="J119:L119" si="56">J108+J118</f>
        <v>0</v>
      </c>
      <c r="K119" s="32"/>
      <c r="L119" s="32">
        <f t="shared" si="56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57">SUM(G120:G126)</f>
        <v>0</v>
      </c>
      <c r="H127" s="19">
        <f t="shared" si="57"/>
        <v>0</v>
      </c>
      <c r="I127" s="19">
        <f t="shared" si="57"/>
        <v>0</v>
      </c>
      <c r="J127" s="19">
        <f t="shared" si="57"/>
        <v>0</v>
      </c>
      <c r="K127" s="25"/>
      <c r="L127" s="19"/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58">SUM(G128:G136)</f>
        <v>0</v>
      </c>
      <c r="H137" s="19">
        <f t="shared" si="58"/>
        <v>0</v>
      </c>
      <c r="I137" s="19">
        <f t="shared" si="58"/>
        <v>0</v>
      </c>
      <c r="J137" s="19">
        <f t="shared" si="58"/>
        <v>0</v>
      </c>
      <c r="K137" s="25"/>
      <c r="L137" s="19"/>
    </row>
    <row r="138" spans="1:12" ht="15.75" thickBot="1" x14ac:dyDescent="0.25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0</v>
      </c>
      <c r="G138" s="32">
        <f t="shared" ref="G138" si="59">G127+G137</f>
        <v>0</v>
      </c>
      <c r="H138" s="32">
        <f t="shared" ref="H138" si="60">H127+H137</f>
        <v>0</v>
      </c>
      <c r="I138" s="32">
        <f t="shared" ref="I138" si="61">I127+I137</f>
        <v>0</v>
      </c>
      <c r="J138" s="32">
        <f t="shared" ref="J138:L138" si="62">J127+J137</f>
        <v>0</v>
      </c>
      <c r="K138" s="32"/>
      <c r="L138" s="32">
        <f t="shared" si="62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3">SUM(G139:G145)</f>
        <v>0</v>
      </c>
      <c r="H146" s="19">
        <f t="shared" si="63"/>
        <v>0</v>
      </c>
      <c r="I146" s="19">
        <f t="shared" si="63"/>
        <v>0</v>
      </c>
      <c r="J146" s="19">
        <f t="shared" si="63"/>
        <v>0</v>
      </c>
      <c r="K146" s="25"/>
      <c r="L146" s="19"/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64">SUM(G147:G155)</f>
        <v>0</v>
      </c>
      <c r="H156" s="19">
        <f t="shared" si="64"/>
        <v>0</v>
      </c>
      <c r="I156" s="19">
        <f t="shared" si="64"/>
        <v>0</v>
      </c>
      <c r="J156" s="19">
        <f t="shared" si="64"/>
        <v>0</v>
      </c>
      <c r="K156" s="25"/>
      <c r="L156" s="19"/>
    </row>
    <row r="157" spans="1:12" ht="15.75" thickBot="1" x14ac:dyDescent="0.25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0</v>
      </c>
      <c r="G157" s="32">
        <f t="shared" ref="G157" si="65">G146+G156</f>
        <v>0</v>
      </c>
      <c r="H157" s="32">
        <f t="shared" ref="H157" si="66">H146+H156</f>
        <v>0</v>
      </c>
      <c r="I157" s="32">
        <f t="shared" ref="I157" si="67">I146+I156</f>
        <v>0</v>
      </c>
      <c r="J157" s="32">
        <f t="shared" ref="J157:L157" si="68">J146+J156</f>
        <v>0</v>
      </c>
      <c r="K157" s="32"/>
      <c r="L157" s="32">
        <f t="shared" si="68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69">SUM(G158:G164)</f>
        <v>0</v>
      </c>
      <c r="H165" s="19">
        <f t="shared" si="69"/>
        <v>0</v>
      </c>
      <c r="I165" s="19">
        <f t="shared" si="69"/>
        <v>0</v>
      </c>
      <c r="J165" s="19">
        <f t="shared" si="69"/>
        <v>0</v>
      </c>
      <c r="K165" s="25"/>
      <c r="L165" s="19"/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0">SUM(G166:G174)</f>
        <v>0</v>
      </c>
      <c r="H175" s="19">
        <f t="shared" si="70"/>
        <v>0</v>
      </c>
      <c r="I175" s="19">
        <f t="shared" si="70"/>
        <v>0</v>
      </c>
      <c r="J175" s="19">
        <f t="shared" si="70"/>
        <v>0</v>
      </c>
      <c r="K175" s="25"/>
      <c r="L175" s="19"/>
    </row>
    <row r="176" spans="1:12" ht="15.75" thickBot="1" x14ac:dyDescent="0.25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0</v>
      </c>
      <c r="G176" s="32">
        <f t="shared" ref="G176" si="71">G165+G175</f>
        <v>0</v>
      </c>
      <c r="H176" s="32">
        <f t="shared" ref="H176" si="72">H165+H175</f>
        <v>0</v>
      </c>
      <c r="I176" s="32">
        <f t="shared" ref="I176" si="73">I165+I175</f>
        <v>0</v>
      </c>
      <c r="J176" s="32">
        <f t="shared" ref="J176:L176" si="74">J165+J175</f>
        <v>0</v>
      </c>
      <c r="K176" s="32"/>
      <c r="L176" s="32">
        <f t="shared" si="74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75">SUM(G177:G183)</f>
        <v>0</v>
      </c>
      <c r="H184" s="19">
        <f t="shared" si="75"/>
        <v>0</v>
      </c>
      <c r="I184" s="19">
        <f t="shared" si="75"/>
        <v>0</v>
      </c>
      <c r="J184" s="19">
        <f t="shared" si="75"/>
        <v>0</v>
      </c>
      <c r="K184" s="25"/>
      <c r="L184" s="19"/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76">SUM(G185:G193)</f>
        <v>0</v>
      </c>
      <c r="H194" s="19">
        <f t="shared" si="76"/>
        <v>0</v>
      </c>
      <c r="I194" s="19">
        <f t="shared" si="76"/>
        <v>0</v>
      </c>
      <c r="J194" s="19">
        <f t="shared" si="76"/>
        <v>0</v>
      </c>
      <c r="K194" s="25"/>
      <c r="L194" s="19"/>
    </row>
    <row r="195" spans="1:12" ht="15.75" thickBot="1" x14ac:dyDescent="0.25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0</v>
      </c>
      <c r="G195" s="32">
        <f t="shared" ref="G195" si="77">G184+G194</f>
        <v>0</v>
      </c>
      <c r="H195" s="32">
        <f t="shared" ref="H195" si="78">H184+H194</f>
        <v>0</v>
      </c>
      <c r="I195" s="32">
        <f t="shared" ref="I195" si="79">I184+I194</f>
        <v>0</v>
      </c>
      <c r="J195" s="32">
        <f t="shared" ref="J195:L195" si="80">J184+J194</f>
        <v>0</v>
      </c>
      <c r="K195" s="32"/>
      <c r="L195" s="32">
        <f t="shared" si="80"/>
        <v>0</v>
      </c>
    </row>
    <row r="196" spans="1:12" ht="13.5" thickBot="1" x14ac:dyDescent="0.25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1232.8</v>
      </c>
      <c r="G196" s="34">
        <f t="shared" ref="G196:J196" si="81">(G24+G43+G62+G81+G100+G119+G138+G157+G176+G195)/(IF(G24=0,0,1)+IF(G43=0,0,1)+IF(G62=0,0,1)+IF(G81=0,0,1)+IF(G100=0,0,1)+IF(G119=0,0,1)+IF(G138=0,0,1)+IF(G157=0,0,1)+IF(G176=0,0,1)+IF(G195=0,0,1))</f>
        <v>40.667999999999992</v>
      </c>
      <c r="H196" s="34">
        <f t="shared" si="81"/>
        <v>45.33</v>
      </c>
      <c r="I196" s="34">
        <f t="shared" si="81"/>
        <v>182.21400000000003</v>
      </c>
      <c r="J196" s="34">
        <f t="shared" si="81"/>
        <v>1301.9860000000001</v>
      </c>
      <c r="K196" s="34"/>
      <c r="L196" s="34">
        <f t="shared" ref="L196" si="82">(L24+L43+L62+L81+L100+L119+L138+L157+L176+L195)/(IF(L24=0,0,1)+IF(L43=0,0,1)+IF(L62=0,0,1)+IF(L81=0,0,1)+IF(L100=0,0,1)+IF(L119=0,0,1)+IF(L138=0,0,1)+IF(L157=0,0,1)+IF(L176=0,0,1)+IF(L195=0,0,1))</f>
        <v>188.85000000000002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Семёнова</cp:lastModifiedBy>
  <dcterms:created xsi:type="dcterms:W3CDTF">2022-05-16T14:23:56Z</dcterms:created>
  <dcterms:modified xsi:type="dcterms:W3CDTF">2025-02-27T10:55:10Z</dcterms:modified>
</cp:coreProperties>
</file>